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codeName="ThisWorkbook" defaultThemeVersion="124226"/>
  <mc:AlternateContent xmlns:mc="http://schemas.openxmlformats.org/markup-compatibility/2006">
    <mc:Choice Requires="x15">
      <x15ac:absPath xmlns:x15ac="http://schemas.microsoft.com/office/spreadsheetml/2010/11/ac" url="C:\Users\ggray\Desktop\"/>
    </mc:Choice>
  </mc:AlternateContent>
  <bookViews>
    <workbookView xWindow="0" yWindow="0" windowWidth="25200" windowHeight="11760" tabRatio="830"/>
  </bookViews>
  <sheets>
    <sheet name="Appendix" sheetId="121" r:id="rId1"/>
  </sheets>
  <calcPr calcId="171027"/>
</workbook>
</file>

<file path=xl/calcChain.xml><?xml version="1.0" encoding="utf-8"?>
<calcChain xmlns="http://schemas.openxmlformats.org/spreadsheetml/2006/main">
  <c r="G52" i="121" l="1"/>
  <c r="H52" i="121"/>
  <c r="I52" i="121"/>
  <c r="J52" i="121"/>
  <c r="K52" i="121"/>
  <c r="L52" i="121"/>
  <c r="M52" i="121"/>
  <c r="N52" i="121"/>
  <c r="O52" i="121"/>
  <c r="P52" i="121"/>
  <c r="F52" i="121"/>
  <c r="F54" i="121" s="1"/>
  <c r="G31" i="121"/>
  <c r="G30" i="121"/>
  <c r="H25" i="121"/>
  <c r="I25" i="121" s="1"/>
  <c r="J25" i="121" s="1"/>
  <c r="K25" i="121" s="1"/>
  <c r="L25" i="121" s="1"/>
  <c r="M25" i="121" s="1"/>
  <c r="N25" i="121" s="1"/>
  <c r="O25" i="121" s="1"/>
  <c r="G25" i="121"/>
  <c r="H24" i="121"/>
  <c r="I24" i="121"/>
  <c r="J24" i="121" s="1"/>
  <c r="K24" i="121" s="1"/>
  <c r="L24" i="121" s="1"/>
  <c r="M24" i="121" s="1"/>
  <c r="N24" i="121" s="1"/>
  <c r="O24" i="121" s="1"/>
  <c r="G24" i="121"/>
  <c r="H23" i="121"/>
  <c r="I23" i="121" s="1"/>
  <c r="J23" i="121" s="1"/>
  <c r="K23" i="121" s="1"/>
  <c r="L23" i="121" s="1"/>
  <c r="M23" i="121" s="1"/>
  <c r="N23" i="121" s="1"/>
  <c r="O23" i="121" s="1"/>
  <c r="G23" i="121"/>
  <c r="H13" i="121"/>
  <c r="I13" i="121"/>
  <c r="J13" i="121"/>
  <c r="K13" i="121"/>
  <c r="L13" i="121" s="1"/>
  <c r="M13" i="121" s="1"/>
  <c r="N13" i="121" s="1"/>
  <c r="O13" i="121" s="1"/>
  <c r="G13" i="121"/>
  <c r="P20" i="121"/>
  <c r="P5" i="121"/>
  <c r="O70" i="121"/>
  <c r="N70" i="121"/>
  <c r="M70" i="121"/>
  <c r="L70" i="121"/>
  <c r="K70" i="121"/>
  <c r="J70" i="121"/>
  <c r="I70" i="121"/>
  <c r="H70" i="121"/>
  <c r="G70" i="121"/>
  <c r="P63" i="121"/>
  <c r="O59" i="121"/>
  <c r="N59" i="121"/>
  <c r="M59" i="121"/>
  <c r="L59" i="121"/>
  <c r="K59" i="121"/>
  <c r="J59" i="121"/>
  <c r="I59" i="121"/>
  <c r="H59" i="121"/>
  <c r="G59" i="121"/>
  <c r="F59" i="121"/>
  <c r="P58" i="121"/>
  <c r="P57" i="121"/>
  <c r="P50" i="121"/>
  <c r="P49" i="121"/>
  <c r="P46" i="121"/>
  <c r="P43" i="121"/>
  <c r="P40" i="121"/>
  <c r="P37" i="121"/>
  <c r="P34" i="121"/>
  <c r="H31" i="121"/>
  <c r="I31" i="121" s="1"/>
  <c r="J31" i="121" s="1"/>
  <c r="K31" i="121" s="1"/>
  <c r="L31" i="121" s="1"/>
  <c r="M31" i="121" s="1"/>
  <c r="N31" i="121" s="1"/>
  <c r="O31" i="121" s="1"/>
  <c r="H30" i="121"/>
  <c r="I30" i="121" s="1"/>
  <c r="J30" i="121" s="1"/>
  <c r="K30" i="121" s="1"/>
  <c r="L30" i="121" s="1"/>
  <c r="M30" i="121" s="1"/>
  <c r="N30" i="121" s="1"/>
  <c r="O30" i="121" s="1"/>
  <c r="P29" i="121"/>
  <c r="P28" i="121"/>
  <c r="P17" i="121"/>
  <c r="P16" i="121"/>
  <c r="G10" i="121"/>
  <c r="G9" i="121"/>
  <c r="G8" i="121"/>
  <c r="P59" i="121" l="1"/>
  <c r="F61" i="121"/>
  <c r="F65" i="121" s="1"/>
  <c r="F72" i="121" s="1"/>
  <c r="P31" i="121"/>
  <c r="P30" i="121"/>
  <c r="H8" i="121"/>
  <c r="H10" i="121"/>
  <c r="I10" i="121" s="1"/>
  <c r="J10" i="121" s="1"/>
  <c r="K10" i="121" s="1"/>
  <c r="L10" i="121" s="1"/>
  <c r="M10" i="121" s="1"/>
  <c r="N10" i="121" s="1"/>
  <c r="O10" i="121" s="1"/>
  <c r="H9" i="121"/>
  <c r="I9" i="121" s="1"/>
  <c r="J9" i="121" s="1"/>
  <c r="K9" i="121" s="1"/>
  <c r="L9" i="121" s="1"/>
  <c r="M9" i="121" s="1"/>
  <c r="N9" i="121" s="1"/>
  <c r="O9" i="121" s="1"/>
  <c r="P25" i="121" l="1"/>
  <c r="P24" i="121"/>
  <c r="P23" i="121"/>
  <c r="P13" i="121"/>
  <c r="I8" i="121"/>
  <c r="P9" i="121"/>
  <c r="G61" i="121"/>
  <c r="G65" i="121" s="1"/>
  <c r="G72" i="121" s="1"/>
  <c r="G54" i="121"/>
  <c r="P10" i="121"/>
  <c r="J8" i="121" l="1"/>
  <c r="H61" i="121"/>
  <c r="H65" i="121" s="1"/>
  <c r="H72" i="121" s="1"/>
  <c r="H54" i="121"/>
  <c r="I61" i="121" l="1"/>
  <c r="I65" i="121" s="1"/>
  <c r="I72" i="121" s="1"/>
  <c r="I54" i="121"/>
  <c r="K8" i="121"/>
  <c r="J61" i="121" l="1"/>
  <c r="J65" i="121" s="1"/>
  <c r="J72" i="121" s="1"/>
  <c r="J54" i="121"/>
  <c r="L8" i="121"/>
  <c r="M8" i="121" l="1"/>
  <c r="K61" i="121"/>
  <c r="K65" i="121" s="1"/>
  <c r="K72" i="121" s="1"/>
  <c r="K54" i="121"/>
  <c r="N8" i="121" l="1"/>
  <c r="L61" i="121"/>
  <c r="L65" i="121" s="1"/>
  <c r="L72" i="121" s="1"/>
  <c r="L54" i="121"/>
  <c r="M61" i="121" l="1"/>
  <c r="M65" i="121" s="1"/>
  <c r="M72" i="121" s="1"/>
  <c r="M54" i="121"/>
  <c r="O8" i="121"/>
  <c r="N54" i="121" l="1"/>
  <c r="N61" i="121"/>
  <c r="N65" i="121" s="1"/>
  <c r="N72" i="121" s="1"/>
  <c r="P8" i="121"/>
  <c r="O61" i="121" l="1"/>
  <c r="O65" i="121" s="1"/>
  <c r="O72" i="121" s="1"/>
  <c r="O54" i="121"/>
  <c r="P61" i="121"/>
  <c r="P65" i="121" s="1"/>
  <c r="P54" i="121"/>
</calcChain>
</file>

<file path=xl/sharedStrings.xml><?xml version="1.0" encoding="utf-8"?>
<sst xmlns="http://schemas.openxmlformats.org/spreadsheetml/2006/main" count="104" uniqueCount="84">
  <si>
    <t>Outlays</t>
  </si>
  <si>
    <t>Net Interest</t>
  </si>
  <si>
    <t>Total Outlays</t>
  </si>
  <si>
    <t>2017-2026</t>
  </si>
  <si>
    <t>"Clinton's New College Compact plan costs in the range of $350 billion"</t>
  </si>
  <si>
    <t>"More than half of the total will go towards grants to states and colleges."</t>
  </si>
  <si>
    <t>"The remaining funds will support innovative new investments to create a higher education system for the 21st Century."</t>
  </si>
  <si>
    <t>"Around one-third of the funds will go toward relief on interest from student debt"</t>
  </si>
  <si>
    <t>CPI</t>
  </si>
  <si>
    <t>https://www.hillaryclinton.com/briefing/factsheets/2015/08/10/college-compact-costs/</t>
  </si>
  <si>
    <t>"Debt-Free College for our Future Students"</t>
  </si>
  <si>
    <t>"Eliminate college tuition for working families"</t>
  </si>
  <si>
    <t>https://www.hillaryclinton.com/briefing/factsheets/2016/07/06/hillary-clintons-commitment-a-debt-free-future-for-americas-graduates/</t>
  </si>
  <si>
    <t>Source of Policy</t>
  </si>
  <si>
    <t>GDP</t>
  </si>
  <si>
    <t>"Clinton would increase federal infrastructure funding by $275 billion over a five-year period"</t>
  </si>
  <si>
    <t>https://www.hillaryclinton.com/briefing/factsheets/2015/11/30/clinton-infrastructure-plan-builds-tomorrows-economy-today/</t>
  </si>
  <si>
    <t>"$250 billion to direct public investment"</t>
  </si>
  <si>
    <t>"allocate the other $25 billion to a national infrastructure bank"</t>
  </si>
  <si>
    <t xml:space="preserve">https://www.hillaryclinton.com/briefing/factsheets/2016/07/06/hillary-clintons-commitment-a-debt-free-future-for-americas-graduates;  </t>
  </si>
  <si>
    <t>https://www.hillaryclinton.com/briefing/factsheets/2015/08/14/two-generation-approach/</t>
  </si>
  <si>
    <t xml:space="preserve">"she will restore year-round Pell Grant funding" </t>
  </si>
  <si>
    <t>"She will expand support for student-parents, including a fifteen-fold increase in federal funding for on-campus child care."</t>
  </si>
  <si>
    <t>https://www.hillaryclinton.com/issues/paid-leave/</t>
  </si>
  <si>
    <t>"Guarantee up to 12 weeks of paid family and medical leave"</t>
  </si>
  <si>
    <t>“Breaking Every Barrier Agenda”</t>
  </si>
  <si>
    <t>"Invest $20 billion to support millions of new youth jobs and provide pathways of opportunity for young Americans"</t>
  </si>
  <si>
    <t>https://www.hillaryclinton.com/briefing/h/2016-02-12-hillary-clintons-breaking-every-barrier-agenda-revitalizing-the-economy-in-communities-left-behind/</t>
  </si>
  <si>
    <t>"invest $5 billion in job programs with a proven record of success"</t>
  </si>
  <si>
    <t>"Expand and make permanent the New Markets Tax Credit"</t>
  </si>
  <si>
    <t>https://www.whitehouse.gov/sites/default/files/omb/budget/fy2017/assets/tables.pdf</t>
  </si>
  <si>
    <t>Basis of Estimate</t>
  </si>
  <si>
    <t>"Invest $25 Billion to Support Sustainable Homeownership and Connect Housing To Opportunity"</t>
  </si>
  <si>
    <t>"Democrat Hillary Clinton is proposing a new initiative to limit child care costs to 10% of a family’s income"</t>
  </si>
  <si>
    <t>http://blogs.wsj.com/washwire/2016/05/10/clinton-proposes-to-limit-childcare-costs-boost-pay-for-childcare-workers/</t>
  </si>
  <si>
    <t>"New​ ​Goal​ ​As​ ​President​ ​to​ ​​Limit​ ​Child ​Care Costs​ ​to​ ​No​ More​ ​than​ ​10 Percen​t ​of​ ​Family’s​ ​Income"</t>
  </si>
  <si>
    <t>"Make preschool universal for every 4-year-old in America."</t>
  </si>
  <si>
    <t>https://www.hillaryclinton.com/issues/early-childhood-education/</t>
  </si>
  <si>
    <t>Launch a $60 billion Clean Energy Challenge</t>
  </si>
  <si>
    <t>https://www.hillaryclinton.com/issues/climate/</t>
  </si>
  <si>
    <t>"Launch a $60 billion Clean Energy Challenge"</t>
  </si>
  <si>
    <t>$30B plan for coal country</t>
  </si>
  <si>
    <t>http://thehill.com/policy/energy-environment/259938-clinton-outlines-30b-plan-to-help-coal-country</t>
  </si>
  <si>
    <t>https://www.hillaryclinton.com/briefing/factsheets/2015/11/12/clinton-plan-to-revitalize-coal-communities/</t>
  </si>
  <si>
    <t>"$30 billion plan to ensure that coal miners and their families get the benefits they’ve earned and respect they deserve, to invest in economic diversification and job creation, and to make coal communities an engine of US economic growth in the 21st century as they have been for generations."</t>
  </si>
  <si>
    <t>"Invest $2 billion per year in research for Alzheimer’s and related disorders"</t>
  </si>
  <si>
    <t>https://www.hillaryclinton.com/issues/alzheimers-disease/</t>
  </si>
  <si>
    <t xml:space="preserve">"a $10 billion investment in “Make it in America Partnerships” </t>
  </si>
  <si>
    <t>https://www.hillaryclinton.com/briefing/factsheets/2016/04/01/hillary-clintons-strategy-to-make-it-in-america/</t>
  </si>
  <si>
    <t>"dedicate $10 billion in funding toward “Make it in America Partnerships” that link together all parts of the supply chain and build on the strength of a region in particular industries"</t>
  </si>
  <si>
    <t>New Federal-State Partnerships to Prevent and Treat Addiction</t>
  </si>
  <si>
    <t>"$7.5 billion fund to support new federal-state partnerships over 10 years"</t>
  </si>
  <si>
    <t>https://www.hillaryclinton.com/briefing/factsheets/2015/09/02/combat-addiction/</t>
  </si>
  <si>
    <t>"increasing the Substance Abuse Prevention and Treatment Block Grant by 15 percent, adding $2.5 billion over 10 years"</t>
  </si>
  <si>
    <t>Sub Total</t>
  </si>
  <si>
    <t>Net Health Provisions</t>
  </si>
  <si>
    <t>http://www.crfb.org/blogs/analyzing-clintons-health-and-education-expansions</t>
  </si>
  <si>
    <t>https://www.hillaryclinton.com/issues/health-care/ ; https://www.hillaryclinton.com/briefing/factsheets/2016/07/09/hillary-clintons-commitment-universal-quality-affordable-health-care-for-everyone-in-america/</t>
  </si>
  <si>
    <t>Comprehensive Tax Estimate</t>
  </si>
  <si>
    <t>http://www.taxpolicycenter.org/publications/analysis-hillary-clintons-tax-proposals/full</t>
  </si>
  <si>
    <t>Reform the Treatment of Capital Taxes</t>
  </si>
  <si>
    <t>https://www.jct.gov/publications.html?func=startdown&amp;id=4902</t>
  </si>
  <si>
    <t>Tax Provisions</t>
  </si>
  <si>
    <t>Revenue</t>
  </si>
  <si>
    <t>Primary Deficit</t>
  </si>
  <si>
    <t>Annual spendout grown at CPI to total $200B (consistent with discretionary baseline growth)</t>
  </si>
  <si>
    <t>Annual spendout grown at CPI to total approx $50B (consistent with discretionary baseline growth)</t>
  </si>
  <si>
    <t>Annual spendout grown at GDP to total approx $100B (proxy program growth rate)</t>
  </si>
  <si>
    <t>reflects spendout pattern in infrastructure spending in AJA: https://www.cbo.gov/sites/default/files/112th-congress-2011-2012/costestimate/s15491.pdf</t>
  </si>
  <si>
    <t>reflects spendout pattern in job training spending in AJA: https://www.cbo.gov/sites/default/files/112th-congress-2011-2012/costestimate/s15491.pdf</t>
  </si>
  <si>
    <t>reflects spendout pattern in reemployment spending in AJA: https://www.cbo.gov/sites/default/files/112th-congress-2011-2012/costestimate/s15491.pdf</t>
  </si>
  <si>
    <t>Baseline Debt</t>
  </si>
  <si>
    <t>Other Means of Financing/Other</t>
  </si>
  <si>
    <t>Baseline Deficit</t>
  </si>
  <si>
    <t>HRC Debt</t>
  </si>
  <si>
    <t>Based on CBO Data</t>
  </si>
  <si>
    <t>HRC Deficit</t>
  </si>
  <si>
    <t>Annual spendout grown at GDP to total approx $25B</t>
  </si>
  <si>
    <t>Lower bound estiamte in: https://www.americanactionforum.org/insight/paid-leave-proposals-the-numbers-dont-add-up/</t>
  </si>
  <si>
    <t>Refelcts partial takeup rate in: https://www.americanactionforum.org/insight/clintons-400-billion-shell-game/</t>
  </si>
  <si>
    <t>Reflects subsidy cost estiamted in president's budget: https://www.whitehouse.gov/sites/default/files/omb/budget/fy2017/assets/tables.pdf</t>
  </si>
  <si>
    <t>Interpolated from gross estimate, GDP as annual growth rate: https://www.washingtonpost.com/news/post-politics/wp/2016/07/06/clinton-seeks-young-voters-with-wider-debt-free-college-plan/</t>
  </si>
  <si>
    <t>Initial funding increased and then grown at CPI: https://www.hillaryclinton.com/briefing/factsheets/2015/08/14/two-generation-approach/</t>
  </si>
  <si>
    <t xml:space="preserve">Initial estimate from Dept. of Ed, grown at CPI thereafter: http://www2.ed.gov/about/overview/budget/budget17/justifications/o-sfa.pdf; https://www.hillaryclinton.com/briefing/factsheets/2015/08/14/two-generation-approach/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</si>
</sst>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36" x14ac:knownFonts="1">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1"/>
      <name val="Calibri"/>
      <family val="2"/>
      <scheme val="minor"/>
    </font>
    <font>
      <sz val="10"/>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u/>
      <sz val="11"/>
      <color theme="10"/>
      <name val="Calibri"/>
      <family val="2"/>
      <scheme val="minor"/>
    </font>
    <font>
      <sz val="10"/>
      <name val="Arial"/>
    </font>
    <font>
      <sz val="12"/>
      <color theme="1"/>
      <name val="Cambria"/>
      <family val="1"/>
      <scheme val="major"/>
    </font>
    <font>
      <sz val="12"/>
      <name val="Cambria"/>
      <family val="1"/>
      <scheme val="major"/>
    </font>
    <font>
      <u/>
      <sz val="12"/>
      <color theme="10"/>
      <name val="Cambria"/>
      <family val="1"/>
      <scheme val="maj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21">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5" fillId="0" borderId="0" applyNumberFormat="0" applyFill="0" applyBorder="0" applyAlignment="0" applyProtection="0"/>
    <xf numFmtId="0" fontId="7"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8"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xf numFmtId="9" fontId="6" fillId="0" borderId="0" applyFont="0" applyFill="0" applyBorder="0" applyAlignment="0" applyProtection="0"/>
    <xf numFmtId="0" fontId="10" fillId="0" borderId="0"/>
    <xf numFmtId="0" fontId="6" fillId="0" borderId="0"/>
    <xf numFmtId="0" fontId="2" fillId="0" borderId="0"/>
    <xf numFmtId="0" fontId="1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 fillId="0" borderId="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4" fillId="3" borderId="0" applyNumberFormat="0" applyBorder="0" applyAlignment="0" applyProtection="0"/>
    <xf numFmtId="0" fontId="15" fillId="6" borderId="4" applyNumberFormat="0" applyAlignment="0" applyProtection="0"/>
    <xf numFmtId="0" fontId="16"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4" applyNumberFormat="0" applyAlignment="0" applyProtection="0"/>
    <xf numFmtId="0" fontId="24" fillId="0" borderId="6" applyNumberFormat="0" applyFill="0" applyAlignment="0" applyProtection="0"/>
    <xf numFmtId="0" fontId="25" fillId="4" borderId="0" applyNumberFormat="0" applyBorder="0" applyAlignment="0" applyProtection="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12"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3" fillId="0" borderId="0"/>
    <xf numFmtId="0" fontId="3" fillId="0" borderId="0"/>
    <xf numFmtId="0" fontId="6" fillId="0" borderId="0"/>
    <xf numFmtId="0" fontId="3"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12" fillId="8" borderId="8" applyNumberFormat="0" applyFont="0" applyAlignment="0" applyProtection="0"/>
    <xf numFmtId="0" fontId="28" fillId="6" borderId="5"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2" fillId="0" borderId="0"/>
    <xf numFmtId="0" fontId="32"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cellStyleXfs>
  <cellXfs count="13">
    <xf numFmtId="0" fontId="0" fillId="0" borderId="0" xfId="0"/>
    <xf numFmtId="0" fontId="33" fillId="0" borderId="0" xfId="0" applyFont="1"/>
    <xf numFmtId="0" fontId="35" fillId="0" borderId="0" xfId="5" applyFont="1"/>
    <xf numFmtId="0" fontId="34" fillId="0" borderId="0" xfId="5" applyFont="1"/>
    <xf numFmtId="1" fontId="33" fillId="0" borderId="0" xfId="0" applyNumberFormat="1" applyFont="1"/>
    <xf numFmtId="0" fontId="35" fillId="0" borderId="0" xfId="5" applyFont="1" applyFill="1"/>
    <xf numFmtId="0" fontId="33" fillId="0" borderId="0" xfId="0" applyFont="1" applyFill="1"/>
    <xf numFmtId="164" fontId="34" fillId="0" borderId="0" xfId="35" applyNumberFormat="1" applyFont="1" applyFill="1"/>
    <xf numFmtId="3" fontId="33" fillId="0" borderId="0" xfId="0" applyNumberFormat="1" applyFont="1"/>
    <xf numFmtId="0" fontId="33" fillId="33" borderId="0" xfId="0" applyFont="1" applyFill="1"/>
    <xf numFmtId="1" fontId="33" fillId="33" borderId="0" xfId="0" applyNumberFormat="1" applyFont="1" applyFill="1"/>
    <xf numFmtId="3" fontId="33" fillId="33" borderId="0" xfId="0" applyNumberFormat="1" applyFont="1" applyFill="1"/>
    <xf numFmtId="1" fontId="33" fillId="0" borderId="0" xfId="0" applyNumberFormat="1" applyFont="1" applyFill="1"/>
  </cellXfs>
  <cellStyles count="321">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Explanatory Text 2" xfId="227"/>
    <cellStyle name="Good 2" xfId="228"/>
    <cellStyle name="Heading 1 2" xfId="229"/>
    <cellStyle name="Heading 2 2" xfId="230"/>
    <cellStyle name="Heading 3 2" xfId="231"/>
    <cellStyle name="Heading 4 2" xfId="232"/>
    <cellStyle name="Hyperlink" xfId="5" builtinId="8"/>
    <cellStyle name="Hyperlink 2" xfId="13"/>
    <cellStyle name="Hyperlink 3" xfId="15"/>
    <cellStyle name="Hyperlink 3 2" xfId="318"/>
    <cellStyle name="Hyperlink 4" xfId="20"/>
    <cellStyle name="Hyperlink 5" xfId="313"/>
    <cellStyle name="Input 2" xfId="233"/>
    <cellStyle name="Linked Cell 2" xfId="234"/>
    <cellStyle name="Neutral 2" xfId="235"/>
    <cellStyle name="Normal" xfId="0" builtinId="0"/>
    <cellStyle name="Normal 10" xfId="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253"/>
    <cellStyle name="Normal 19" xfId="315"/>
    <cellStyle name="Normal 2" xfId="3"/>
    <cellStyle name="Normal 2 10" xfId="21"/>
    <cellStyle name="Normal 2 11" xfId="22"/>
    <cellStyle name="Normal 2 12" xfId="254"/>
    <cellStyle name="Normal 2 13" xfId="255"/>
    <cellStyle name="Normal 2 14" xfId="256"/>
    <cellStyle name="Normal 2 15" xfId="257"/>
    <cellStyle name="Normal 2 16" xfId="258"/>
    <cellStyle name="Normal 2 17" xfId="259"/>
    <cellStyle name="Normal 2 18" xfId="260"/>
    <cellStyle name="Normal 2 19" xfId="261"/>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2"/>
    <cellStyle name="Normal 2 21" xfId="263"/>
    <cellStyle name="Normal 2 22" xfId="264"/>
    <cellStyle name="Normal 2 23" xfId="265"/>
    <cellStyle name="Normal 2 24" xfId="314"/>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3" xfId="1"/>
    <cellStyle name="Normal 3 10" xfId="266"/>
    <cellStyle name="Normal 3 11" xfId="267"/>
    <cellStyle name="Normal 3 12" xfId="268"/>
    <cellStyle name="Normal 3 13" xfId="269"/>
    <cellStyle name="Normal 3 2" xfId="10"/>
    <cellStyle name="Normal 3 2 2" xfId="19"/>
    <cellStyle name="Normal 3 2 2 2" xfId="52"/>
    <cellStyle name="Normal 3 2 2 3" xfId="319"/>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0 2" xfId="320"/>
    <cellStyle name="Normal 4 11" xfId="270"/>
    <cellStyle name="Normal 4 11 2" xfId="316"/>
    <cellStyle name="Normal 4 12" xfId="271"/>
    <cellStyle name="Normal 4 13" xfId="272"/>
    <cellStyle name="Normal 4 2" xfId="68"/>
    <cellStyle name="Normal 4 2 2" xfId="69"/>
    <cellStyle name="Normal 4 2 2 2" xfId="70"/>
    <cellStyle name="Normal 4 2 3" xfId="71"/>
    <cellStyle name="Normal 4 2 4" xfId="72"/>
    <cellStyle name="Normal 4 2 5" xfId="73"/>
    <cellStyle name="Normal 4 2 6" xfId="317"/>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3"/>
    <cellStyle name="Normal 5 12" xfId="274"/>
    <cellStyle name="Normal 5 13" xfId="275"/>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6"/>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te 2" xfId="277"/>
    <cellStyle name="Note 3" xfId="278"/>
    <cellStyle name="Note 4" xfId="279"/>
    <cellStyle name="Note 5" xfId="280"/>
    <cellStyle name="Output 2" xfId="281"/>
    <cellStyle name="Percent 2" xfId="8"/>
    <cellStyle name="Percent 2 2" xfId="125"/>
    <cellStyle name="Percent 2 2 10" xfId="282"/>
    <cellStyle name="Percent 2 2 11" xfId="283"/>
    <cellStyle name="Percent 2 2 12" xfId="284"/>
    <cellStyle name="Percent 2 2 2" xfId="126"/>
    <cellStyle name="Percent 2 2 2 2" xfId="127"/>
    <cellStyle name="Percent 2 2 3" xfId="128"/>
    <cellStyle name="Percent 2 2 4" xfId="129"/>
    <cellStyle name="Percent 2 2 5" xfId="285"/>
    <cellStyle name="Percent 2 2 6" xfId="286"/>
    <cellStyle name="Percent 2 2 7" xfId="287"/>
    <cellStyle name="Percent 2 2 8" xfId="288"/>
    <cellStyle name="Percent 2 2 9" xfId="289"/>
    <cellStyle name="Percent 2 3" xfId="130"/>
    <cellStyle name="Percent 2 3 10" xfId="290"/>
    <cellStyle name="Percent 2 3 11" xfId="291"/>
    <cellStyle name="Percent 2 3 12" xfId="292"/>
    <cellStyle name="Percent 2 3 2" xfId="131"/>
    <cellStyle name="Percent 2 3 3" xfId="132"/>
    <cellStyle name="Percent 2 3 4" xfId="293"/>
    <cellStyle name="Percent 2 3 5" xfId="294"/>
    <cellStyle name="Percent 2 3 6" xfId="295"/>
    <cellStyle name="Percent 2 3 7" xfId="296"/>
    <cellStyle name="Percent 2 3 8" xfId="297"/>
    <cellStyle name="Percent 2 3 9" xfId="298"/>
    <cellStyle name="Percent 2 4" xfId="133"/>
    <cellStyle name="Percent 2 4 10" xfId="299"/>
    <cellStyle name="Percent 2 4 11" xfId="300"/>
    <cellStyle name="Percent 2 4 12" xfId="301"/>
    <cellStyle name="Percent 2 4 2" xfId="134"/>
    <cellStyle name="Percent 2 4 3" xfId="302"/>
    <cellStyle name="Percent 2 4 4" xfId="303"/>
    <cellStyle name="Percent 2 4 5" xfId="304"/>
    <cellStyle name="Percent 2 4 6" xfId="305"/>
    <cellStyle name="Percent 2 4 7" xfId="306"/>
    <cellStyle name="Percent 2 4 8" xfId="307"/>
    <cellStyle name="Percent 2 4 9" xfId="308"/>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9"/>
    <cellStyle name="Percent 9" xfId="310"/>
    <cellStyle name="Total 2" xfId="311"/>
    <cellStyle name="Warning Text 2" xfId="3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illaryclinton.com/briefing/h/2016-02-12-hillary-clintons-breaking-every-barrier-agenda-revitalizing-the-economy-in-communities-left-behind/" TargetMode="External"/><Relationship Id="rId13" Type="http://schemas.openxmlformats.org/officeDocument/2006/relationships/hyperlink" Target="https://www.hillaryclinton.com/briefing/factsheets/2015/11/12/clinton-plan-to-revitalize-coal-communities/" TargetMode="External"/><Relationship Id="rId18" Type="http://schemas.openxmlformats.org/officeDocument/2006/relationships/hyperlink" Target="https://www.hillaryclinton.com/issues/alzheimers-disease/" TargetMode="External"/><Relationship Id="rId26" Type="http://schemas.openxmlformats.org/officeDocument/2006/relationships/hyperlink" Target="https://www.hillaryclinton.com/briefing/factsheets/2015/09/02/combat-addiction/" TargetMode="External"/><Relationship Id="rId3" Type="http://schemas.openxmlformats.org/officeDocument/2006/relationships/hyperlink" Target="https://www.hillaryclinton.com/briefing/factsheets/2015/11/30/clinton-infrastructure-plan-builds-tomorrows-economy-today/" TargetMode="External"/><Relationship Id="rId21" Type="http://schemas.openxmlformats.org/officeDocument/2006/relationships/hyperlink" Target="http://www.taxpolicycenter.org/publications/analysis-hillary-clintons-tax-proposals/full" TargetMode="External"/><Relationship Id="rId34" Type="http://schemas.openxmlformats.org/officeDocument/2006/relationships/hyperlink" Target="https://www.washingtonpost.com/news/post-politics/wp/2016/07/06/clinton-seeks-young-voters-with-wider-debt-free-college-plan/" TargetMode="External"/><Relationship Id="rId7" Type="http://schemas.openxmlformats.org/officeDocument/2006/relationships/hyperlink" Target="https://www.hillaryclinton.com/briefing/h/2016-02-12-hillary-clintons-breaking-every-barrier-agenda-revitalizing-the-economy-in-communities-left-behind/" TargetMode="External"/><Relationship Id="rId12" Type="http://schemas.openxmlformats.org/officeDocument/2006/relationships/hyperlink" Target="https://www.hillaryclinton.com/issues/climate/" TargetMode="External"/><Relationship Id="rId17" Type="http://schemas.openxmlformats.org/officeDocument/2006/relationships/hyperlink" Target="https://www.hillaryclinton.com/briefing/factsheets/2015/09/02/combat-addiction/" TargetMode="External"/><Relationship Id="rId25" Type="http://schemas.openxmlformats.org/officeDocument/2006/relationships/hyperlink" Target="https://www.hillaryclinton.com/briefing/factsheets/2016/04/01/hillary-clintons-strategy-to-make-it-in-america/" TargetMode="External"/><Relationship Id="rId33" Type="http://schemas.openxmlformats.org/officeDocument/2006/relationships/hyperlink" Target="https://www.hillaryclinton.com/briefing/factsheets/2015/08/14/two-generation-approach/" TargetMode="External"/><Relationship Id="rId2" Type="http://schemas.openxmlformats.org/officeDocument/2006/relationships/hyperlink" Target="https://www.hillaryclinton.com/briefing/factsheets/2015/08/10/college-compact-costs/" TargetMode="External"/><Relationship Id="rId16" Type="http://schemas.openxmlformats.org/officeDocument/2006/relationships/hyperlink" Target="https://www.hillaryclinton.com/briefing/factsheets/2015/09/02/combat-addiction/" TargetMode="External"/><Relationship Id="rId20" Type="http://schemas.openxmlformats.org/officeDocument/2006/relationships/hyperlink" Target="http://www.crfb.org/blogs/analyzing-clintons-health-and-education-expansions" TargetMode="External"/><Relationship Id="rId29" Type="http://schemas.openxmlformats.org/officeDocument/2006/relationships/hyperlink" Target="https://www.americanactionforum.org/insight/paid-leave-proposals-the-numbers-dont-add-up/" TargetMode="External"/><Relationship Id="rId1" Type="http://schemas.openxmlformats.org/officeDocument/2006/relationships/hyperlink" Target="https://www.hillaryclinton.com/briefing/factsheets/2015/08/10/college-compact-costs/" TargetMode="External"/><Relationship Id="rId6" Type="http://schemas.openxmlformats.org/officeDocument/2006/relationships/hyperlink" Target="https://www.hillaryclinton.com/briefing/h/2016-02-12-hillary-clintons-breaking-every-barrier-agenda-revitalizing-the-economy-in-communities-left-behind/" TargetMode="External"/><Relationship Id="rId11" Type="http://schemas.openxmlformats.org/officeDocument/2006/relationships/hyperlink" Target="https://www.congress.gov/bill/114th-congress/house-bill/3337/text" TargetMode="External"/><Relationship Id="rId24" Type="http://schemas.openxmlformats.org/officeDocument/2006/relationships/hyperlink" Target="https://www.hillaryclinton.com/issues/alzheimers-disease/" TargetMode="External"/><Relationship Id="rId32" Type="http://schemas.openxmlformats.org/officeDocument/2006/relationships/hyperlink" Target="https://www.hillaryclinton.com/briefing/factsheets/2015/08/14/two-generation-approach/" TargetMode="External"/><Relationship Id="rId5" Type="http://schemas.openxmlformats.org/officeDocument/2006/relationships/hyperlink" Target="https://www.hillaryclinton.com/briefing/h/2016-02-12-hillary-clintons-breaking-every-barrier-agenda-revitalizing-the-economy-in-communities-left-behind/" TargetMode="External"/><Relationship Id="rId15" Type="http://schemas.openxmlformats.org/officeDocument/2006/relationships/hyperlink" Target="https://www.hillaryclinton.com/briefing/factsheets/2016/04/01/hillary-clintons-strategy-to-make-it-in-america/" TargetMode="External"/><Relationship Id="rId23" Type="http://schemas.openxmlformats.org/officeDocument/2006/relationships/hyperlink" Target="https://www.hillaryclinton.com/issues/climate/" TargetMode="External"/><Relationship Id="rId28" Type="http://schemas.openxmlformats.org/officeDocument/2006/relationships/hyperlink" Target="https://www.hillaryclinton.com/issues/paid-leave/" TargetMode="External"/><Relationship Id="rId36" Type="http://schemas.openxmlformats.org/officeDocument/2006/relationships/hyperlink" Target="http://www.crfb.org/blogs/analyzing-clintons-health-and-education-expansions" TargetMode="External"/><Relationship Id="rId10" Type="http://schemas.openxmlformats.org/officeDocument/2006/relationships/hyperlink" Target="https://www.whitehouse.gov/sites/default/files/omb/budget/fy2017/assets/tables.pdf" TargetMode="External"/><Relationship Id="rId19" Type="http://schemas.openxmlformats.org/officeDocument/2006/relationships/hyperlink" Target="http://www.taxpolicycenter.org/publications/analysis-hillary-clintons-tax-proposals/full" TargetMode="External"/><Relationship Id="rId31" Type="http://schemas.openxmlformats.org/officeDocument/2006/relationships/hyperlink" Target="https://www.americanactionforum.org/insight/clintons-400-billion-shell-game/" TargetMode="External"/><Relationship Id="rId4" Type="http://schemas.openxmlformats.org/officeDocument/2006/relationships/hyperlink" Target="https://www.hillaryclinton.com/briefing/factsheets/2015/11/30/clinton-infrastructure-plan-builds-tomorrows-economy-today/" TargetMode="External"/><Relationship Id="rId9" Type="http://schemas.openxmlformats.org/officeDocument/2006/relationships/hyperlink" Target="https://www.hillaryclinton.com/issues/early-childhood-education/" TargetMode="External"/><Relationship Id="rId14" Type="http://schemas.openxmlformats.org/officeDocument/2006/relationships/hyperlink" Target="http://thehill.com/policy/energy-environment/259938-clinton-outlines-30b-plan-to-help-coal-country" TargetMode="External"/><Relationship Id="rId22" Type="http://schemas.openxmlformats.org/officeDocument/2006/relationships/hyperlink" Target="https://www.jct.gov/publications.html?func=startdown&amp;id=4902" TargetMode="External"/><Relationship Id="rId27" Type="http://schemas.openxmlformats.org/officeDocument/2006/relationships/hyperlink" Target="https://www.hillaryclinton.com/briefing/factsheets/2015/09/02/combat-addiction/" TargetMode="External"/><Relationship Id="rId30" Type="http://schemas.openxmlformats.org/officeDocument/2006/relationships/hyperlink" Target="http://blogs.wsj.com/washwire/2016/05/10/clinton-proposes-to-limit-childcare-costs-boost-pay-for-childcare-workers/" TargetMode="External"/><Relationship Id="rId35" Type="http://schemas.openxmlformats.org/officeDocument/2006/relationships/hyperlink" Target="http://www.crfb.org/blogs/analyzing-clintons-health-and-education-expans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abSelected="1" topLeftCell="C19" zoomScale="55" zoomScaleNormal="55" workbookViewId="0">
      <selection activeCell="E16" sqref="E16"/>
    </sheetView>
  </sheetViews>
  <sheetFormatPr defaultRowHeight="15.75" x14ac:dyDescent="0.25"/>
  <cols>
    <col min="1" max="1" width="37.28515625" style="1" bestFit="1" customWidth="1"/>
    <col min="2" max="2" width="31" style="1" customWidth="1"/>
    <col min="3" max="3" width="42.140625" style="1" customWidth="1"/>
    <col min="4" max="4" width="127.7109375" style="1" bestFit="1" customWidth="1"/>
    <col min="5" max="5" width="138.5703125" style="1" bestFit="1" customWidth="1"/>
    <col min="6" max="6" width="13.5703125" style="1" bestFit="1" customWidth="1"/>
    <col min="7" max="9" width="8.140625" style="1" bestFit="1" customWidth="1"/>
    <col min="10" max="10" width="8.140625" style="1" customWidth="1"/>
    <col min="11" max="11" width="8.7109375" style="1" bestFit="1" customWidth="1"/>
    <col min="12" max="12" width="8.140625" style="1" customWidth="1"/>
    <col min="13" max="15" width="8.7109375" style="1" bestFit="1" customWidth="1"/>
    <col min="16" max="16" width="10" style="1" bestFit="1" customWidth="1"/>
    <col min="17" max="16384" width="9.140625" style="1"/>
  </cols>
  <sheetData>
    <row r="1" spans="1:16" x14ac:dyDescent="0.25">
      <c r="D1" s="1" t="s">
        <v>13</v>
      </c>
      <c r="E1" s="1" t="s">
        <v>31</v>
      </c>
    </row>
    <row r="2" spans="1:16" x14ac:dyDescent="0.25">
      <c r="F2" s="1">
        <v>2017</v>
      </c>
      <c r="G2" s="1">
        <v>2018</v>
      </c>
      <c r="H2" s="1">
        <v>2019</v>
      </c>
      <c r="I2" s="1">
        <v>2020</v>
      </c>
      <c r="J2" s="1">
        <v>2021</v>
      </c>
      <c r="K2" s="1">
        <v>2022</v>
      </c>
      <c r="L2" s="1">
        <v>2023</v>
      </c>
      <c r="M2" s="1">
        <v>2024</v>
      </c>
      <c r="N2" s="1">
        <v>2025</v>
      </c>
      <c r="O2" s="1">
        <v>2026</v>
      </c>
      <c r="P2" s="1" t="s">
        <v>3</v>
      </c>
    </row>
    <row r="3" spans="1:16" x14ac:dyDescent="0.25">
      <c r="A3" s="1" t="s">
        <v>0</v>
      </c>
    </row>
    <row r="4" spans="1:16" x14ac:dyDescent="0.25">
      <c r="A4" s="1">
        <v>1</v>
      </c>
      <c r="B4" s="1" t="s">
        <v>24</v>
      </c>
      <c r="F4" s="4"/>
      <c r="G4" s="4"/>
      <c r="H4" s="4"/>
      <c r="I4" s="4"/>
      <c r="J4" s="4"/>
      <c r="K4" s="4"/>
      <c r="L4" s="4"/>
      <c r="M4" s="4"/>
      <c r="N4" s="4"/>
      <c r="O4" s="4"/>
      <c r="P4" s="4"/>
    </row>
    <row r="5" spans="1:16" x14ac:dyDescent="0.25">
      <c r="C5" s="1" t="s">
        <v>24</v>
      </c>
      <c r="D5" s="2" t="s">
        <v>23</v>
      </c>
      <c r="E5" s="2" t="s">
        <v>78</v>
      </c>
      <c r="F5" s="4">
        <v>132.5</v>
      </c>
      <c r="G5" s="4">
        <v>138.19749999999999</v>
      </c>
      <c r="H5" s="4">
        <v>144.13999249999998</v>
      </c>
      <c r="I5" s="4">
        <v>149.76145220749996</v>
      </c>
      <c r="J5" s="4">
        <v>155.45238739138497</v>
      </c>
      <c r="K5" s="4">
        <v>161.82593527443174</v>
      </c>
      <c r="L5" s="4">
        <v>168.46079862068342</v>
      </c>
      <c r="M5" s="4">
        <v>175.36769136413142</v>
      </c>
      <c r="N5" s="4">
        <v>182.5577667100608</v>
      </c>
      <c r="O5" s="4">
        <v>190.04263514517328</v>
      </c>
      <c r="P5" s="4">
        <f t="shared" ref="P5" si="0">SUM(F5:O5)</f>
        <v>1598.3061592133654</v>
      </c>
    </row>
    <row r="6" spans="1:16" x14ac:dyDescent="0.25">
      <c r="F6" s="4"/>
      <c r="G6" s="4"/>
      <c r="H6" s="4"/>
      <c r="I6" s="4"/>
      <c r="J6" s="4"/>
      <c r="K6" s="4"/>
      <c r="L6" s="4"/>
      <c r="M6" s="4"/>
      <c r="N6" s="4"/>
      <c r="O6" s="4"/>
      <c r="P6" s="4"/>
    </row>
    <row r="7" spans="1:16" x14ac:dyDescent="0.25">
      <c r="A7" s="1">
        <v>2</v>
      </c>
      <c r="B7" s="1" t="s">
        <v>4</v>
      </c>
      <c r="D7" s="2"/>
      <c r="E7" s="2"/>
    </row>
    <row r="8" spans="1:16" x14ac:dyDescent="0.25">
      <c r="C8" s="1" t="s">
        <v>5</v>
      </c>
      <c r="D8" s="2" t="s">
        <v>9</v>
      </c>
      <c r="E8" s="3" t="s">
        <v>65</v>
      </c>
      <c r="F8" s="4">
        <v>18</v>
      </c>
      <c r="G8" s="4">
        <f>F8*(1+(G74/100))</f>
        <v>18.430199999999999</v>
      </c>
      <c r="H8" s="4">
        <f>G8*(1+(H74/100))</f>
        <v>18.868838759999999</v>
      </c>
      <c r="I8" s="4">
        <f>H8*(1+(I74/100))</f>
        <v>19.325464657992001</v>
      </c>
      <c r="J8" s="4">
        <f>I8*(1+(J74/100))</f>
        <v>19.793140902715407</v>
      </c>
      <c r="K8" s="4">
        <f>J8*(1+(K74/100))</f>
        <v>20.270155598470851</v>
      </c>
      <c r="L8" s="4">
        <f>K8*(1+(L74/100))</f>
        <v>20.756639332834151</v>
      </c>
      <c r="M8" s="4">
        <f>L8*(1+(M74/100))</f>
        <v>21.256874340755456</v>
      </c>
      <c r="N8" s="4">
        <f>M8*(1+(N74/100))</f>
        <v>21.771290699801739</v>
      </c>
      <c r="O8" s="4">
        <f>N8*(1+(O74/100))</f>
        <v>22.300333063806921</v>
      </c>
      <c r="P8" s="4">
        <f>SUM(F8:O8)</f>
        <v>200.77293735637653</v>
      </c>
    </row>
    <row r="9" spans="1:16" x14ac:dyDescent="0.25">
      <c r="C9" s="1" t="s">
        <v>6</v>
      </c>
      <c r="D9" s="2" t="s">
        <v>9</v>
      </c>
      <c r="E9" s="3" t="s">
        <v>66</v>
      </c>
      <c r="F9" s="4">
        <v>4.5</v>
      </c>
      <c r="G9" s="4">
        <f>F9*(1+(G74/100))</f>
        <v>4.6075499999999998</v>
      </c>
      <c r="H9" s="4">
        <f>G9*(1+(H74/100))</f>
        <v>4.7172096899999998</v>
      </c>
      <c r="I9" s="4">
        <f>H9*(1+(I74/100))</f>
        <v>4.8313661644980002</v>
      </c>
      <c r="J9" s="4">
        <f>I9*(1+(J74/100))</f>
        <v>4.9482852256788519</v>
      </c>
      <c r="K9" s="4">
        <f>J9*(1+(K74/100))</f>
        <v>5.0675388996177126</v>
      </c>
      <c r="L9" s="4">
        <f>K9*(1+(L74/100))</f>
        <v>5.1891598332085378</v>
      </c>
      <c r="M9" s="4">
        <f>L9*(1+(M74/100))</f>
        <v>5.3142185851888639</v>
      </c>
      <c r="N9" s="4">
        <f>M9*(1+(N74/100))</f>
        <v>5.4428226749504347</v>
      </c>
      <c r="O9" s="4">
        <f>N9*(1+(O74/100))</f>
        <v>5.5750832659517302</v>
      </c>
      <c r="P9" s="4">
        <f t="shared" ref="P9:P40" si="1">SUM(F9:O9)</f>
        <v>50.193234339094133</v>
      </c>
    </row>
    <row r="10" spans="1:16" x14ac:dyDescent="0.25">
      <c r="C10" s="1" t="s">
        <v>7</v>
      </c>
      <c r="D10" s="2" t="s">
        <v>9</v>
      </c>
      <c r="E10" s="3" t="s">
        <v>67</v>
      </c>
      <c r="F10" s="4">
        <v>8</v>
      </c>
      <c r="G10" s="4">
        <f>F10*(1+(G76/100))</f>
        <v>8.3439999999999994</v>
      </c>
      <c r="H10" s="4">
        <f>G10*(1+(H76/100))</f>
        <v>8.6694159999999982</v>
      </c>
      <c r="I10" s="4">
        <f>H10*(1+(I76/100))</f>
        <v>8.998853807999998</v>
      </c>
      <c r="J10" s="4">
        <f>I10*(1+(J76/100))</f>
        <v>9.3678068141279969</v>
      </c>
      <c r="K10" s="4">
        <f>J10*(1+(K76/100))</f>
        <v>9.751886893507244</v>
      </c>
      <c r="L10" s="4">
        <f>K10*(1+(L76/100))</f>
        <v>10.151714256141041</v>
      </c>
      <c r="M10" s="4">
        <f>L10*(1+(M76/100))</f>
        <v>10.567934540642822</v>
      </c>
      <c r="N10" s="4">
        <f>M10*(1+(N76/100))</f>
        <v>11.001219856809177</v>
      </c>
      <c r="O10" s="4">
        <f>N10*(1+(O76/100))</f>
        <v>11.452269870938352</v>
      </c>
      <c r="P10" s="4">
        <f t="shared" si="1"/>
        <v>96.305102040166616</v>
      </c>
    </row>
    <row r="11" spans="1:16" x14ac:dyDescent="0.25">
      <c r="D11" s="2"/>
      <c r="E11" s="2"/>
      <c r="F11" s="4"/>
      <c r="G11" s="4"/>
      <c r="H11" s="4"/>
      <c r="I11" s="4"/>
      <c r="J11" s="4"/>
      <c r="K11" s="4"/>
      <c r="L11" s="4"/>
      <c r="M11" s="4"/>
      <c r="N11" s="4"/>
      <c r="O11" s="4"/>
      <c r="P11" s="4"/>
    </row>
    <row r="12" spans="1:16" x14ac:dyDescent="0.25">
      <c r="A12" s="1">
        <v>3</v>
      </c>
      <c r="B12" s="1" t="s">
        <v>35</v>
      </c>
      <c r="F12" s="4"/>
      <c r="G12" s="4"/>
      <c r="H12" s="4"/>
      <c r="I12" s="4"/>
      <c r="J12" s="4"/>
      <c r="K12" s="4"/>
      <c r="L12" s="4"/>
      <c r="M12" s="4"/>
      <c r="N12" s="4"/>
      <c r="O12" s="4"/>
      <c r="P12" s="4"/>
    </row>
    <row r="13" spans="1:16" x14ac:dyDescent="0.25">
      <c r="C13" s="1" t="s">
        <v>33</v>
      </c>
      <c r="D13" s="2" t="s">
        <v>34</v>
      </c>
      <c r="E13" s="2" t="s">
        <v>79</v>
      </c>
      <c r="F13" s="4">
        <v>28</v>
      </c>
      <c r="G13" s="4">
        <f>F13*(1+(G76/100))</f>
        <v>29.203999999999997</v>
      </c>
      <c r="H13" s="4">
        <f t="shared" ref="H13:O13" si="2">G13*(1+(H76/100))</f>
        <v>30.342955999999994</v>
      </c>
      <c r="I13" s="4">
        <f t="shared" si="2"/>
        <v>31.495988327999996</v>
      </c>
      <c r="J13" s="4">
        <f t="shared" si="2"/>
        <v>32.787323849447993</v>
      </c>
      <c r="K13" s="4">
        <f t="shared" si="2"/>
        <v>34.131604127275359</v>
      </c>
      <c r="L13" s="4">
        <f t="shared" si="2"/>
        <v>35.530999896493647</v>
      </c>
      <c r="M13" s="4">
        <f t="shared" si="2"/>
        <v>36.987770892249884</v>
      </c>
      <c r="N13" s="4">
        <f t="shared" si="2"/>
        <v>38.504269498832123</v>
      </c>
      <c r="O13" s="4">
        <f t="shared" si="2"/>
        <v>40.082944548284239</v>
      </c>
      <c r="P13" s="4">
        <f t="shared" ref="P13" si="3">SUM(F13:O13)</f>
        <v>337.06785714058321</v>
      </c>
    </row>
    <row r="14" spans="1:16" x14ac:dyDescent="0.25">
      <c r="P14" s="4"/>
    </row>
    <row r="15" spans="1:16" x14ac:dyDescent="0.25">
      <c r="A15" s="1">
        <v>4</v>
      </c>
      <c r="B15" s="1" t="s">
        <v>15</v>
      </c>
      <c r="D15" s="2"/>
      <c r="F15" s="4"/>
      <c r="G15" s="4"/>
      <c r="H15" s="4"/>
      <c r="I15" s="4"/>
      <c r="J15" s="4"/>
      <c r="K15" s="4"/>
      <c r="L15" s="4"/>
      <c r="M15" s="4"/>
      <c r="N15" s="4"/>
      <c r="O15" s="4"/>
      <c r="P15" s="4"/>
    </row>
    <row r="16" spans="1:16" x14ac:dyDescent="0.25">
      <c r="C16" s="1" t="s">
        <v>17</v>
      </c>
      <c r="D16" s="2" t="s">
        <v>16</v>
      </c>
      <c r="E16" s="1" t="s">
        <v>68</v>
      </c>
      <c r="F16" s="4">
        <v>4.314516129032258</v>
      </c>
      <c r="G16" s="4">
        <v>14.899193548387098</v>
      </c>
      <c r="H16" s="4">
        <v>24.889112903225808</v>
      </c>
      <c r="I16" s="4">
        <v>33.649193548387096</v>
      </c>
      <c r="J16" s="4">
        <v>39.475806451612904</v>
      </c>
      <c r="K16" s="4">
        <v>39.385080645161295</v>
      </c>
      <c r="L16" s="4">
        <v>31.683467741935488</v>
      </c>
      <c r="M16" s="4">
        <v>23.20564516129032</v>
      </c>
      <c r="N16" s="4">
        <v>15.766129032258066</v>
      </c>
      <c r="O16" s="4">
        <v>10.524193548387096</v>
      </c>
      <c r="P16" s="4">
        <f t="shared" si="1"/>
        <v>237.79233870967744</v>
      </c>
    </row>
    <row r="17" spans="1:16" x14ac:dyDescent="0.25">
      <c r="C17" s="1" t="s">
        <v>18</v>
      </c>
      <c r="D17" s="2" t="s">
        <v>16</v>
      </c>
      <c r="E17" s="2" t="s">
        <v>80</v>
      </c>
      <c r="F17" s="4">
        <v>1.6500000000000001E-2</v>
      </c>
      <c r="G17" s="4">
        <v>9.2999999999999999E-2</v>
      </c>
      <c r="H17" s="4">
        <v>0.27950000000000003</v>
      </c>
      <c r="I17" s="4">
        <v>0.57699999999999996</v>
      </c>
      <c r="J17" s="4">
        <v>0.99249999999999994</v>
      </c>
      <c r="K17" s="4">
        <v>1.5050000000000001</v>
      </c>
      <c r="L17" s="4">
        <v>2.0075000000000003</v>
      </c>
      <c r="M17" s="4">
        <v>2.4374999999999996</v>
      </c>
      <c r="N17" s="4">
        <v>2.7435</v>
      </c>
      <c r="O17" s="4">
        <v>2.859</v>
      </c>
      <c r="P17" s="4">
        <f t="shared" si="1"/>
        <v>13.511000000000001</v>
      </c>
    </row>
    <row r="18" spans="1:16" x14ac:dyDescent="0.25">
      <c r="F18" s="4"/>
      <c r="G18" s="4"/>
      <c r="H18" s="4"/>
      <c r="I18" s="4"/>
      <c r="J18" s="4"/>
      <c r="K18" s="4"/>
      <c r="L18" s="4"/>
      <c r="M18" s="4"/>
      <c r="N18" s="4"/>
      <c r="O18" s="4"/>
      <c r="P18" s="4"/>
    </row>
    <row r="19" spans="1:16" x14ac:dyDescent="0.25">
      <c r="A19" s="1">
        <v>5</v>
      </c>
      <c r="B19" s="1" t="s">
        <v>55</v>
      </c>
      <c r="F19" s="4"/>
      <c r="G19" s="4"/>
      <c r="H19" s="4"/>
      <c r="I19" s="4"/>
      <c r="J19" s="4"/>
      <c r="K19" s="4"/>
      <c r="L19" s="4"/>
      <c r="M19" s="4"/>
      <c r="N19" s="4"/>
      <c r="O19" s="4"/>
      <c r="P19" s="4"/>
    </row>
    <row r="20" spans="1:16" x14ac:dyDescent="0.25">
      <c r="C20" s="6" t="s">
        <v>57</v>
      </c>
      <c r="D20" s="2" t="s">
        <v>56</v>
      </c>
      <c r="E20" s="2" t="s">
        <v>56</v>
      </c>
      <c r="F20" s="4">
        <v>20</v>
      </c>
      <c r="G20" s="4">
        <v>20</v>
      </c>
      <c r="H20" s="4">
        <v>20</v>
      </c>
      <c r="I20" s="4">
        <v>20</v>
      </c>
      <c r="J20" s="4">
        <v>20</v>
      </c>
      <c r="K20" s="4">
        <v>20</v>
      </c>
      <c r="L20" s="4">
        <v>20</v>
      </c>
      <c r="M20" s="4">
        <v>20</v>
      </c>
      <c r="N20" s="4">
        <v>20</v>
      </c>
      <c r="O20" s="4">
        <v>20</v>
      </c>
      <c r="P20" s="4">
        <f t="shared" ref="P20" si="4">SUM(F20:O20)</f>
        <v>200</v>
      </c>
    </row>
    <row r="22" spans="1:16" x14ac:dyDescent="0.25">
      <c r="A22" s="1">
        <v>6</v>
      </c>
      <c r="B22" s="1" t="s">
        <v>10</v>
      </c>
      <c r="D22" s="2"/>
      <c r="E22" s="2"/>
      <c r="F22" s="4"/>
      <c r="G22" s="4"/>
      <c r="H22" s="4"/>
      <c r="I22" s="4"/>
      <c r="J22" s="4"/>
      <c r="K22" s="4"/>
      <c r="L22" s="4"/>
      <c r="M22" s="4"/>
      <c r="N22" s="4"/>
      <c r="O22" s="4"/>
      <c r="P22" s="4"/>
    </row>
    <row r="23" spans="1:16" x14ac:dyDescent="0.25">
      <c r="C23" s="1" t="s">
        <v>22</v>
      </c>
      <c r="D23" s="5" t="s">
        <v>20</v>
      </c>
      <c r="E23" s="5" t="s">
        <v>82</v>
      </c>
      <c r="F23" s="4">
        <v>0.25</v>
      </c>
      <c r="G23" s="4">
        <f>F23*(1+(G74/100))</f>
        <v>0.25597500000000001</v>
      </c>
      <c r="H23" s="4">
        <f t="shared" ref="H23:O23" si="5">G23*(1+(H74/100))</f>
        <v>0.26206720500000003</v>
      </c>
      <c r="I23" s="4">
        <f t="shared" si="5"/>
        <v>0.26840923136100003</v>
      </c>
      <c r="J23" s="4">
        <f t="shared" si="5"/>
        <v>0.27490473475993621</v>
      </c>
      <c r="K23" s="4">
        <f t="shared" si="5"/>
        <v>0.28152993886765065</v>
      </c>
      <c r="L23" s="4">
        <f t="shared" si="5"/>
        <v>0.28828665740047427</v>
      </c>
      <c r="M23" s="4">
        <f t="shared" si="5"/>
        <v>0.29523436584382567</v>
      </c>
      <c r="N23" s="4">
        <f t="shared" si="5"/>
        <v>0.30237903749724626</v>
      </c>
      <c r="O23" s="4">
        <f t="shared" si="5"/>
        <v>0.30972684810842932</v>
      </c>
      <c r="P23" s="4">
        <f t="shared" ref="P23:P25" si="6">SUM(F23:O23)</f>
        <v>2.7885130188385627</v>
      </c>
    </row>
    <row r="24" spans="1:16" x14ac:dyDescent="0.25">
      <c r="C24" s="1" t="s">
        <v>21</v>
      </c>
      <c r="D24" s="5" t="s">
        <v>19</v>
      </c>
      <c r="E24" s="2" t="s">
        <v>83</v>
      </c>
      <c r="F24" s="4">
        <v>1.8</v>
      </c>
      <c r="G24" s="4">
        <f>F24*(1+(G74/100))</f>
        <v>1.8430200000000001</v>
      </c>
      <c r="H24" s="4">
        <f t="shared" ref="H24:O24" si="7">G24*(1+(H74/100))</f>
        <v>1.8868838760000002</v>
      </c>
      <c r="I24" s="4">
        <f t="shared" si="7"/>
        <v>1.9325464657992002</v>
      </c>
      <c r="J24" s="4">
        <f t="shared" si="7"/>
        <v>1.9793140902715409</v>
      </c>
      <c r="K24" s="4">
        <f t="shared" si="7"/>
        <v>2.0270155598470851</v>
      </c>
      <c r="L24" s="4">
        <f t="shared" si="7"/>
        <v>2.075663933283415</v>
      </c>
      <c r="M24" s="4">
        <f t="shared" si="7"/>
        <v>2.1256874340755454</v>
      </c>
      <c r="N24" s="4">
        <f t="shared" si="7"/>
        <v>2.1771290699801735</v>
      </c>
      <c r="O24" s="4">
        <f t="shared" si="7"/>
        <v>2.2300333063806916</v>
      </c>
      <c r="P24" s="4">
        <f t="shared" si="6"/>
        <v>20.077293735637653</v>
      </c>
    </row>
    <row r="25" spans="1:16" x14ac:dyDescent="0.25">
      <c r="C25" s="1" t="s">
        <v>11</v>
      </c>
      <c r="D25" s="5" t="s">
        <v>12</v>
      </c>
      <c r="E25" s="2" t="s">
        <v>81</v>
      </c>
      <c r="F25" s="4">
        <v>7</v>
      </c>
      <c r="G25" s="4">
        <f>F25*(1+(G76/100))</f>
        <v>7.3009999999999993</v>
      </c>
      <c r="H25" s="4">
        <f t="shared" ref="H25:O25" si="8">G25*(1+(H76/100))</f>
        <v>7.5857389999999985</v>
      </c>
      <c r="I25" s="4">
        <f t="shared" si="8"/>
        <v>7.8739970819999989</v>
      </c>
      <c r="J25" s="4">
        <f t="shared" si="8"/>
        <v>8.1968309623619984</v>
      </c>
      <c r="K25" s="4">
        <f t="shared" si="8"/>
        <v>8.5329010318188399</v>
      </c>
      <c r="L25" s="4">
        <f t="shared" si="8"/>
        <v>8.8827499741234117</v>
      </c>
      <c r="M25" s="4">
        <f t="shared" si="8"/>
        <v>9.246942723062471</v>
      </c>
      <c r="N25" s="4">
        <f t="shared" si="8"/>
        <v>9.6260673747080308</v>
      </c>
      <c r="O25" s="4">
        <f t="shared" si="8"/>
        <v>10.02073613707106</v>
      </c>
      <c r="P25" s="4">
        <f t="shared" si="6"/>
        <v>84.266964285145804</v>
      </c>
    </row>
    <row r="26" spans="1:16" x14ac:dyDescent="0.25">
      <c r="D26" s="5"/>
      <c r="E26" s="2"/>
      <c r="F26" s="4"/>
      <c r="G26" s="4"/>
      <c r="H26" s="4"/>
      <c r="I26" s="4"/>
      <c r="J26" s="4"/>
      <c r="K26" s="4"/>
      <c r="L26" s="4"/>
      <c r="M26" s="4"/>
      <c r="N26" s="4"/>
      <c r="O26" s="4"/>
      <c r="P26" s="4"/>
    </row>
    <row r="27" spans="1:16" x14ac:dyDescent="0.25">
      <c r="A27" s="1">
        <v>7</v>
      </c>
      <c r="B27" s="1" t="s">
        <v>25</v>
      </c>
      <c r="F27" s="4"/>
      <c r="G27" s="4"/>
      <c r="H27" s="4"/>
      <c r="I27" s="4"/>
      <c r="J27" s="4"/>
      <c r="K27" s="4"/>
      <c r="L27" s="4"/>
      <c r="M27" s="4"/>
      <c r="N27" s="4"/>
      <c r="O27" s="4"/>
      <c r="P27" s="4"/>
    </row>
    <row r="28" spans="1:16" x14ac:dyDescent="0.25">
      <c r="C28" s="1" t="s">
        <v>26</v>
      </c>
      <c r="D28" s="2" t="s">
        <v>27</v>
      </c>
      <c r="E28" s="1" t="s">
        <v>69</v>
      </c>
      <c r="F28" s="4">
        <v>4.2566844919786098</v>
      </c>
      <c r="G28" s="4">
        <v>12</v>
      </c>
      <c r="H28" s="4">
        <v>3.7433155080213902</v>
      </c>
      <c r="I28" s="4">
        <v>0</v>
      </c>
      <c r="J28" s="4">
        <v>0</v>
      </c>
      <c r="K28" s="4">
        <v>0</v>
      </c>
      <c r="L28" s="4">
        <v>0</v>
      </c>
      <c r="M28" s="4">
        <v>0</v>
      </c>
      <c r="N28" s="4">
        <v>0</v>
      </c>
      <c r="O28" s="4">
        <v>0</v>
      </c>
      <c r="P28" s="4">
        <f t="shared" si="1"/>
        <v>20</v>
      </c>
    </row>
    <row r="29" spans="1:16" x14ac:dyDescent="0.25">
      <c r="C29" s="1" t="s">
        <v>28</v>
      </c>
      <c r="D29" s="2" t="s">
        <v>27</v>
      </c>
      <c r="E29" s="1" t="s">
        <v>70</v>
      </c>
      <c r="F29" s="4">
        <v>1.0641711229946524</v>
      </c>
      <c r="G29" s="4">
        <v>3</v>
      </c>
      <c r="H29" s="4">
        <v>0.93582887700534756</v>
      </c>
      <c r="I29" s="4">
        <v>0</v>
      </c>
      <c r="J29" s="4">
        <v>0</v>
      </c>
      <c r="K29" s="4">
        <v>0</v>
      </c>
      <c r="L29" s="4">
        <v>0</v>
      </c>
      <c r="M29" s="4">
        <v>0</v>
      </c>
      <c r="N29" s="4">
        <v>0</v>
      </c>
      <c r="O29" s="4">
        <v>0</v>
      </c>
      <c r="P29" s="4">
        <f t="shared" si="1"/>
        <v>5</v>
      </c>
    </row>
    <row r="30" spans="1:16" x14ac:dyDescent="0.25">
      <c r="C30" s="1" t="s">
        <v>29</v>
      </c>
      <c r="D30" s="2" t="s">
        <v>27</v>
      </c>
      <c r="E30" s="3" t="s">
        <v>77</v>
      </c>
      <c r="F30" s="4">
        <v>2.1</v>
      </c>
      <c r="G30" s="4">
        <f>F30*(1+(G76/100))</f>
        <v>2.1903000000000001</v>
      </c>
      <c r="H30" s="4">
        <f>G30*(1+(H76/100))</f>
        <v>2.2757217000000001</v>
      </c>
      <c r="I30" s="4">
        <f>H30*(1+(I76/100))</f>
        <v>2.3621991246</v>
      </c>
      <c r="J30" s="4">
        <f>I30*(1+(J76/100))</f>
        <v>2.4590492887086</v>
      </c>
      <c r="K30" s="4">
        <f>J30*(1+(K76/100))</f>
        <v>2.5598703095456523</v>
      </c>
      <c r="L30" s="4">
        <f>K30*(1+(L76/100))</f>
        <v>2.664824992237024</v>
      </c>
      <c r="M30" s="4">
        <f>L30*(1+(M76/100))</f>
        <v>2.7740828169187419</v>
      </c>
      <c r="N30" s="4">
        <f>M30*(1+(N76/100))</f>
        <v>2.8878202124124099</v>
      </c>
      <c r="O30" s="4">
        <f>N30*(1+(O76/100))</f>
        <v>3.0062208411213187</v>
      </c>
      <c r="P30" s="4">
        <f t="shared" si="1"/>
        <v>25.280089285543749</v>
      </c>
    </row>
    <row r="31" spans="1:16" x14ac:dyDescent="0.25">
      <c r="C31" s="1" t="s">
        <v>32</v>
      </c>
      <c r="D31" s="2" t="s">
        <v>27</v>
      </c>
      <c r="E31" s="3" t="s">
        <v>77</v>
      </c>
      <c r="F31" s="4">
        <v>2.1</v>
      </c>
      <c r="G31" s="4">
        <f>F31*(1+(G76/100))</f>
        <v>2.1903000000000001</v>
      </c>
      <c r="H31" s="4">
        <f>G31*(1+(H76/100))</f>
        <v>2.2757217000000001</v>
      </c>
      <c r="I31" s="4">
        <f>H31*(1+(I76/100))</f>
        <v>2.3621991246</v>
      </c>
      <c r="J31" s="4">
        <f>I31*(1+(J76/100))</f>
        <v>2.4590492887086</v>
      </c>
      <c r="K31" s="4">
        <f>J31*(1+(K76/100))</f>
        <v>2.5598703095456523</v>
      </c>
      <c r="L31" s="4">
        <f>K31*(1+(L76/100))</f>
        <v>2.664824992237024</v>
      </c>
      <c r="M31" s="4">
        <f>L31*(1+(M76/100))</f>
        <v>2.7740828169187419</v>
      </c>
      <c r="N31" s="4">
        <f>M31*(1+(N76/100))</f>
        <v>2.8878202124124099</v>
      </c>
      <c r="O31" s="4">
        <f>N31*(1+(O76/100))</f>
        <v>3.0062208411213187</v>
      </c>
      <c r="P31" s="4">
        <f t="shared" si="1"/>
        <v>25.280089285543749</v>
      </c>
    </row>
    <row r="32" spans="1:16" x14ac:dyDescent="0.25">
      <c r="F32" s="4"/>
      <c r="G32" s="4"/>
      <c r="H32" s="4"/>
      <c r="I32" s="4"/>
      <c r="J32" s="4"/>
      <c r="K32" s="4"/>
      <c r="L32" s="4"/>
      <c r="M32" s="4"/>
      <c r="N32" s="4"/>
      <c r="O32" s="4"/>
      <c r="P32" s="4"/>
    </row>
    <row r="33" spans="1:16" x14ac:dyDescent="0.25">
      <c r="A33" s="1">
        <v>8</v>
      </c>
      <c r="B33" s="1" t="s">
        <v>36</v>
      </c>
      <c r="P33" s="4"/>
    </row>
    <row r="34" spans="1:16" x14ac:dyDescent="0.25">
      <c r="C34" s="1" t="s">
        <v>36</v>
      </c>
      <c r="D34" s="2" t="s">
        <v>37</v>
      </c>
      <c r="E34" s="2" t="s">
        <v>30</v>
      </c>
      <c r="F34" s="4">
        <v>0.13</v>
      </c>
      <c r="G34" s="4">
        <v>1.2350000000000001</v>
      </c>
      <c r="H34" s="4">
        <v>3.11</v>
      </c>
      <c r="I34" s="4">
        <v>5.4560000000000004</v>
      </c>
      <c r="J34" s="4">
        <v>7.36</v>
      </c>
      <c r="K34" s="4">
        <v>8.7729999999999997</v>
      </c>
      <c r="L34" s="4">
        <v>9.7870000000000008</v>
      </c>
      <c r="M34" s="4">
        <v>10.56</v>
      </c>
      <c r="N34" s="4">
        <v>10.275</v>
      </c>
      <c r="O34" s="4">
        <v>9.3559999999999999</v>
      </c>
      <c r="P34" s="4">
        <f t="shared" si="1"/>
        <v>66.042000000000002</v>
      </c>
    </row>
    <row r="35" spans="1:16" x14ac:dyDescent="0.25">
      <c r="P35" s="4"/>
    </row>
    <row r="36" spans="1:16" x14ac:dyDescent="0.25">
      <c r="A36" s="1">
        <v>9</v>
      </c>
      <c r="B36" s="1" t="s">
        <v>38</v>
      </c>
      <c r="P36" s="4"/>
    </row>
    <row r="37" spans="1:16" x14ac:dyDescent="0.25">
      <c r="C37" s="1" t="s">
        <v>40</v>
      </c>
      <c r="D37" s="2" t="s">
        <v>39</v>
      </c>
      <c r="E37" s="2" t="s">
        <v>39</v>
      </c>
      <c r="F37" s="1">
        <v>6</v>
      </c>
      <c r="G37" s="1">
        <v>6</v>
      </c>
      <c r="H37" s="1">
        <v>6</v>
      </c>
      <c r="I37" s="1">
        <v>6</v>
      </c>
      <c r="J37" s="1">
        <v>6</v>
      </c>
      <c r="K37" s="1">
        <v>6</v>
      </c>
      <c r="L37" s="1">
        <v>6</v>
      </c>
      <c r="M37" s="1">
        <v>6</v>
      </c>
      <c r="N37" s="1">
        <v>6</v>
      </c>
      <c r="O37" s="1">
        <v>6</v>
      </c>
      <c r="P37" s="4">
        <f t="shared" si="1"/>
        <v>60</v>
      </c>
    </row>
    <row r="38" spans="1:16" x14ac:dyDescent="0.25">
      <c r="P38" s="4"/>
    </row>
    <row r="39" spans="1:16" x14ac:dyDescent="0.25">
      <c r="A39" s="1">
        <v>10</v>
      </c>
      <c r="B39" s="1" t="s">
        <v>41</v>
      </c>
      <c r="P39" s="4"/>
    </row>
    <row r="40" spans="1:16" x14ac:dyDescent="0.25">
      <c r="C40" s="3" t="s">
        <v>44</v>
      </c>
      <c r="D40" s="2" t="s">
        <v>42</v>
      </c>
      <c r="E40" s="2" t="s">
        <v>43</v>
      </c>
      <c r="F40" s="1">
        <v>3</v>
      </c>
      <c r="G40" s="1">
        <v>3</v>
      </c>
      <c r="H40" s="1">
        <v>3</v>
      </c>
      <c r="I40" s="1">
        <v>3</v>
      </c>
      <c r="J40" s="1">
        <v>3</v>
      </c>
      <c r="K40" s="1">
        <v>3</v>
      </c>
      <c r="L40" s="1">
        <v>3</v>
      </c>
      <c r="M40" s="1">
        <v>3</v>
      </c>
      <c r="N40" s="1">
        <v>3</v>
      </c>
      <c r="O40" s="1">
        <v>3</v>
      </c>
      <c r="P40" s="4">
        <f t="shared" si="1"/>
        <v>30</v>
      </c>
    </row>
    <row r="41" spans="1:16" x14ac:dyDescent="0.25">
      <c r="P41" s="4"/>
    </row>
    <row r="42" spans="1:16" x14ac:dyDescent="0.25">
      <c r="A42" s="1">
        <v>11</v>
      </c>
      <c r="B42" s="1" t="s">
        <v>45</v>
      </c>
      <c r="P42" s="4"/>
    </row>
    <row r="43" spans="1:16" x14ac:dyDescent="0.25">
      <c r="C43" s="1" t="s">
        <v>45</v>
      </c>
      <c r="D43" s="2" t="s">
        <v>46</v>
      </c>
      <c r="E43" s="2" t="s">
        <v>46</v>
      </c>
      <c r="F43" s="1">
        <v>2</v>
      </c>
      <c r="G43" s="1">
        <v>2</v>
      </c>
      <c r="H43" s="1">
        <v>2</v>
      </c>
      <c r="I43" s="1">
        <v>2</v>
      </c>
      <c r="J43" s="1">
        <v>2</v>
      </c>
      <c r="K43" s="1">
        <v>2</v>
      </c>
      <c r="L43" s="1">
        <v>2</v>
      </c>
      <c r="M43" s="1">
        <v>2</v>
      </c>
      <c r="N43" s="1">
        <v>2</v>
      </c>
      <c r="O43" s="1">
        <v>2</v>
      </c>
      <c r="P43" s="4">
        <f>SUM(F43:O43)</f>
        <v>20</v>
      </c>
    </row>
    <row r="44" spans="1:16" x14ac:dyDescent="0.25">
      <c r="P44" s="4"/>
    </row>
    <row r="45" spans="1:16" x14ac:dyDescent="0.25">
      <c r="A45" s="1">
        <v>12</v>
      </c>
      <c r="B45" s="1" t="s">
        <v>47</v>
      </c>
      <c r="P45" s="4"/>
    </row>
    <row r="46" spans="1:16" x14ac:dyDescent="0.25">
      <c r="C46" s="1" t="s">
        <v>49</v>
      </c>
      <c r="D46" s="2" t="s">
        <v>48</v>
      </c>
      <c r="E46" s="2" t="s">
        <v>48</v>
      </c>
      <c r="F46" s="1">
        <v>1</v>
      </c>
      <c r="G46" s="1">
        <v>1</v>
      </c>
      <c r="H46" s="1">
        <v>1</v>
      </c>
      <c r="I46" s="1">
        <v>1</v>
      </c>
      <c r="J46" s="1">
        <v>1</v>
      </c>
      <c r="K46" s="1">
        <v>1</v>
      </c>
      <c r="L46" s="1">
        <v>1</v>
      </c>
      <c r="M46" s="1">
        <v>1</v>
      </c>
      <c r="N46" s="1">
        <v>1</v>
      </c>
      <c r="O46" s="1">
        <v>1</v>
      </c>
      <c r="P46" s="4">
        <f>SUM(F46:O46)</f>
        <v>10</v>
      </c>
    </row>
    <row r="47" spans="1:16" x14ac:dyDescent="0.25">
      <c r="P47" s="4"/>
    </row>
    <row r="48" spans="1:16" x14ac:dyDescent="0.25">
      <c r="A48" s="1">
        <v>13</v>
      </c>
      <c r="B48" s="1" t="s">
        <v>50</v>
      </c>
      <c r="P48" s="4"/>
    </row>
    <row r="49" spans="1:16" x14ac:dyDescent="0.25">
      <c r="C49" s="1" t="s">
        <v>51</v>
      </c>
      <c r="D49" s="2" t="s">
        <v>52</v>
      </c>
      <c r="E49" s="2" t="s">
        <v>52</v>
      </c>
      <c r="F49" s="4">
        <v>0.75</v>
      </c>
      <c r="G49" s="4">
        <v>0.75</v>
      </c>
      <c r="H49" s="4">
        <v>0.75</v>
      </c>
      <c r="I49" s="4">
        <v>0.75</v>
      </c>
      <c r="J49" s="4">
        <v>0.75</v>
      </c>
      <c r="K49" s="4">
        <v>0.75</v>
      </c>
      <c r="L49" s="4">
        <v>0.75</v>
      </c>
      <c r="M49" s="4">
        <v>0.75</v>
      </c>
      <c r="N49" s="4">
        <v>0.75</v>
      </c>
      <c r="O49" s="4">
        <v>0.75</v>
      </c>
      <c r="P49" s="4">
        <f t="shared" ref="P49:P50" si="9">SUM(F49:O49)</f>
        <v>7.5</v>
      </c>
    </row>
    <row r="50" spans="1:16" x14ac:dyDescent="0.25">
      <c r="C50" s="1" t="s">
        <v>53</v>
      </c>
      <c r="D50" s="2" t="s">
        <v>52</v>
      </c>
      <c r="E50" s="2" t="s">
        <v>52</v>
      </c>
      <c r="F50" s="4">
        <v>0.25</v>
      </c>
      <c r="G50" s="4">
        <v>0.25</v>
      </c>
      <c r="H50" s="4">
        <v>0.25</v>
      </c>
      <c r="I50" s="4">
        <v>0.25</v>
      </c>
      <c r="J50" s="4">
        <v>0.25</v>
      </c>
      <c r="K50" s="4">
        <v>0.25</v>
      </c>
      <c r="L50" s="4">
        <v>0.25</v>
      </c>
      <c r="M50" s="4">
        <v>0.25</v>
      </c>
      <c r="N50" s="4">
        <v>0.25</v>
      </c>
      <c r="O50" s="4">
        <v>0.25</v>
      </c>
      <c r="P50" s="4">
        <f t="shared" si="9"/>
        <v>2.5</v>
      </c>
    </row>
    <row r="51" spans="1:16" x14ac:dyDescent="0.25">
      <c r="F51" s="4"/>
      <c r="G51" s="4"/>
      <c r="H51" s="4"/>
      <c r="I51" s="4"/>
      <c r="J51" s="4"/>
      <c r="K51" s="4"/>
      <c r="L51" s="4"/>
      <c r="M51" s="4"/>
      <c r="N51" s="4"/>
      <c r="O51" s="4"/>
      <c r="P51" s="4"/>
    </row>
    <row r="52" spans="1:16" s="9" customFormat="1" x14ac:dyDescent="0.25">
      <c r="A52" s="9" t="s">
        <v>54</v>
      </c>
      <c r="F52" s="10">
        <f>SUM(F5:F51)</f>
        <v>247.03187174400551</v>
      </c>
      <c r="G52" s="10">
        <f t="shared" ref="G52:P52" si="10">SUM(G5:G51)</f>
        <v>276.79103854838706</v>
      </c>
      <c r="H52" s="10">
        <f t="shared" si="10"/>
        <v>286.98230371925263</v>
      </c>
      <c r="I52" s="10">
        <f t="shared" si="10"/>
        <v>301.89466974273728</v>
      </c>
      <c r="J52" s="10">
        <f t="shared" si="10"/>
        <v>318.54639899977894</v>
      </c>
      <c r="K52" s="10">
        <f t="shared" si="10"/>
        <v>329.67138858808914</v>
      </c>
      <c r="L52" s="10">
        <f t="shared" si="10"/>
        <v>333.14363023057757</v>
      </c>
      <c r="M52" s="10">
        <f t="shared" si="10"/>
        <v>335.91366504107805</v>
      </c>
      <c r="N52" s="10">
        <f t="shared" si="10"/>
        <v>338.94321437972258</v>
      </c>
      <c r="O52" s="10">
        <f t="shared" si="10"/>
        <v>343.7653974163444</v>
      </c>
      <c r="P52" s="10">
        <f t="shared" si="10"/>
        <v>3112.6835784099735</v>
      </c>
    </row>
    <row r="53" spans="1:16" s="6" customFormat="1" x14ac:dyDescent="0.25">
      <c r="F53" s="12"/>
      <c r="G53" s="12"/>
      <c r="H53" s="12"/>
      <c r="I53" s="12"/>
      <c r="J53" s="12"/>
      <c r="K53" s="12"/>
      <c r="L53" s="12"/>
      <c r="M53" s="12"/>
      <c r="N53" s="12"/>
      <c r="O53" s="12"/>
      <c r="P53" s="12"/>
    </row>
    <row r="54" spans="1:16" s="9" customFormat="1" x14ac:dyDescent="0.25">
      <c r="A54" s="9" t="s">
        <v>2</v>
      </c>
      <c r="F54" s="10">
        <f>F52+F63</f>
        <v>248.95419307427116</v>
      </c>
      <c r="G54" s="10">
        <f t="shared" ref="G54:P54" si="11">G52+G63</f>
        <v>284.91594827293068</v>
      </c>
      <c r="H54" s="10">
        <f t="shared" si="11"/>
        <v>303.03550800862809</v>
      </c>
      <c r="I54" s="10">
        <f t="shared" si="11"/>
        <v>325.10499090877386</v>
      </c>
      <c r="J54" s="10">
        <f t="shared" si="11"/>
        <v>349.58098623514667</v>
      </c>
      <c r="K54" s="10">
        <f t="shared" si="11"/>
        <v>368.51948368426019</v>
      </c>
      <c r="L54" s="10">
        <f t="shared" si="11"/>
        <v>379.95512084728313</v>
      </c>
      <c r="M54" s="10">
        <f t="shared" si="11"/>
        <v>390.7768313381236</v>
      </c>
      <c r="N54" s="10">
        <f t="shared" si="11"/>
        <v>401.84249400289843</v>
      </c>
      <c r="O54" s="10">
        <f t="shared" si="11"/>
        <v>414.64073641751577</v>
      </c>
      <c r="P54" s="10">
        <f t="shared" si="11"/>
        <v>3467.3262927898322</v>
      </c>
    </row>
    <row r="55" spans="1:16" s="6" customFormat="1" x14ac:dyDescent="0.25">
      <c r="A55" s="6" t="s">
        <v>63</v>
      </c>
    </row>
    <row r="56" spans="1:16" x14ac:dyDescent="0.25">
      <c r="B56" s="1" t="s">
        <v>62</v>
      </c>
    </row>
    <row r="57" spans="1:16" x14ac:dyDescent="0.25">
      <c r="C57" s="1" t="s">
        <v>58</v>
      </c>
      <c r="D57" s="2" t="s">
        <v>59</v>
      </c>
      <c r="E57" s="2" t="s">
        <v>59</v>
      </c>
      <c r="F57" s="4">
        <v>30.4</v>
      </c>
      <c r="G57" s="4">
        <v>63.1</v>
      </c>
      <c r="H57" s="4">
        <v>83.5</v>
      </c>
      <c r="I57" s="4">
        <v>98.3</v>
      </c>
      <c r="J57" s="4">
        <v>110.6</v>
      </c>
      <c r="K57" s="4">
        <v>122</v>
      </c>
      <c r="L57" s="4">
        <v>129.9</v>
      </c>
      <c r="M57" s="4">
        <v>137</v>
      </c>
      <c r="N57" s="4">
        <v>142.80000000000001</v>
      </c>
      <c r="O57" s="4">
        <v>152</v>
      </c>
      <c r="P57" s="4">
        <f>SUM(F57:O57)</f>
        <v>1069.5999999999999</v>
      </c>
    </row>
    <row r="58" spans="1:16" x14ac:dyDescent="0.25">
      <c r="C58" s="1" t="s">
        <v>60</v>
      </c>
      <c r="D58" s="2" t="s">
        <v>56</v>
      </c>
      <c r="E58" s="2" t="s">
        <v>61</v>
      </c>
      <c r="F58" s="4">
        <v>22.457999999999998</v>
      </c>
      <c r="G58" s="4">
        <v>3.5129999999999999</v>
      </c>
      <c r="H58" s="4">
        <v>20.465</v>
      </c>
      <c r="I58" s="4">
        <v>21.75</v>
      </c>
      <c r="J58" s="4">
        <v>23.481000000000002</v>
      </c>
      <c r="K58" s="4">
        <v>25.577999999999999</v>
      </c>
      <c r="L58" s="4">
        <v>27.846</v>
      </c>
      <c r="M58" s="4">
        <v>30.327999999999999</v>
      </c>
      <c r="N58" s="4">
        <v>33.258000000000003</v>
      </c>
      <c r="O58" s="4">
        <v>36.279000000000003</v>
      </c>
      <c r="P58" s="4">
        <f>SUM(F58:O58)</f>
        <v>244.95600000000002</v>
      </c>
    </row>
    <row r="59" spans="1:16" s="9" customFormat="1" x14ac:dyDescent="0.25">
      <c r="A59" s="9" t="s">
        <v>54</v>
      </c>
      <c r="F59" s="10">
        <f>F57+F58</f>
        <v>52.857999999999997</v>
      </c>
      <c r="G59" s="10">
        <f t="shared" ref="G59:P59" si="12">G57+G58</f>
        <v>66.613</v>
      </c>
      <c r="H59" s="10">
        <f t="shared" si="12"/>
        <v>103.965</v>
      </c>
      <c r="I59" s="10">
        <f t="shared" si="12"/>
        <v>120.05</v>
      </c>
      <c r="J59" s="10">
        <f t="shared" si="12"/>
        <v>134.08099999999999</v>
      </c>
      <c r="K59" s="10">
        <f t="shared" si="12"/>
        <v>147.578</v>
      </c>
      <c r="L59" s="10">
        <f t="shared" si="12"/>
        <v>157.74600000000001</v>
      </c>
      <c r="M59" s="10">
        <f t="shared" si="12"/>
        <v>167.328</v>
      </c>
      <c r="N59" s="10">
        <f t="shared" si="12"/>
        <v>176.05800000000002</v>
      </c>
      <c r="O59" s="10">
        <f t="shared" si="12"/>
        <v>188.279</v>
      </c>
      <c r="P59" s="10">
        <f t="shared" si="12"/>
        <v>1314.556</v>
      </c>
    </row>
    <row r="61" spans="1:16" s="9" customFormat="1" x14ac:dyDescent="0.25">
      <c r="A61" s="9" t="s">
        <v>64</v>
      </c>
      <c r="F61" s="10">
        <f>F52-F59</f>
        <v>194.17387174400551</v>
      </c>
      <c r="G61" s="10">
        <f t="shared" ref="G61:P61" si="13">G52-G59</f>
        <v>210.17803854838706</v>
      </c>
      <c r="H61" s="10">
        <f t="shared" si="13"/>
        <v>183.01730371925262</v>
      </c>
      <c r="I61" s="10">
        <f t="shared" si="13"/>
        <v>181.84466974273727</v>
      </c>
      <c r="J61" s="10">
        <f t="shared" si="13"/>
        <v>184.46539899977896</v>
      </c>
      <c r="K61" s="10">
        <f t="shared" si="13"/>
        <v>182.09338858808914</v>
      </c>
      <c r="L61" s="10">
        <f t="shared" si="13"/>
        <v>175.39763023057756</v>
      </c>
      <c r="M61" s="10">
        <f t="shared" si="13"/>
        <v>168.58566504107804</v>
      </c>
      <c r="N61" s="10">
        <f t="shared" si="13"/>
        <v>162.88521437972256</v>
      </c>
      <c r="O61" s="10">
        <f t="shared" si="13"/>
        <v>155.4863974163444</v>
      </c>
      <c r="P61" s="10">
        <f t="shared" si="13"/>
        <v>1798.1275784099735</v>
      </c>
    </row>
    <row r="63" spans="1:16" s="9" customFormat="1" x14ac:dyDescent="0.25">
      <c r="A63" s="9" t="s">
        <v>1</v>
      </c>
      <c r="E63" s="9" t="s">
        <v>75</v>
      </c>
      <c r="F63" s="10">
        <v>1.9223213302656548</v>
      </c>
      <c r="G63" s="10">
        <v>8.1249097245436417</v>
      </c>
      <c r="H63" s="10">
        <v>16.053204289375486</v>
      </c>
      <c r="I63" s="10">
        <v>23.210321166036589</v>
      </c>
      <c r="J63" s="10">
        <v>31.034587235367717</v>
      </c>
      <c r="K63" s="10">
        <v>38.84809509617105</v>
      </c>
      <c r="L63" s="10">
        <v>46.811490616705555</v>
      </c>
      <c r="M63" s="10">
        <v>54.863166297045566</v>
      </c>
      <c r="N63" s="10">
        <v>62.899279623175879</v>
      </c>
      <c r="O63" s="10">
        <v>70.875339001171355</v>
      </c>
      <c r="P63" s="10">
        <f t="shared" ref="P63" si="14">SUM(F63:O63)</f>
        <v>354.64271437985849</v>
      </c>
    </row>
    <row r="65" spans="1:17" s="9" customFormat="1" x14ac:dyDescent="0.25">
      <c r="A65" s="9" t="s">
        <v>76</v>
      </c>
      <c r="F65" s="10">
        <f>F63+F61</f>
        <v>196.09619307427116</v>
      </c>
      <c r="G65" s="10">
        <f t="shared" ref="G65:P65" si="15">G63+G61</f>
        <v>218.30294827293071</v>
      </c>
      <c r="H65" s="10">
        <f t="shared" si="15"/>
        <v>199.07050800862811</v>
      </c>
      <c r="I65" s="10">
        <f t="shared" si="15"/>
        <v>205.05499090877385</v>
      </c>
      <c r="J65" s="10">
        <f t="shared" si="15"/>
        <v>215.49998623514668</v>
      </c>
      <c r="K65" s="10">
        <f t="shared" si="15"/>
        <v>220.94148368426019</v>
      </c>
      <c r="L65" s="10">
        <f t="shared" si="15"/>
        <v>222.20912084728312</v>
      </c>
      <c r="M65" s="10">
        <f t="shared" si="15"/>
        <v>223.44883133812363</v>
      </c>
      <c r="N65" s="10">
        <f t="shared" si="15"/>
        <v>225.78449400289844</v>
      </c>
      <c r="O65" s="10">
        <f t="shared" si="15"/>
        <v>226.36173641751577</v>
      </c>
      <c r="P65" s="10">
        <f t="shared" si="15"/>
        <v>2152.7702927898317</v>
      </c>
    </row>
    <row r="66" spans="1:17" x14ac:dyDescent="0.25">
      <c r="F66" s="4"/>
      <c r="G66" s="4"/>
      <c r="H66" s="4"/>
      <c r="I66" s="4"/>
      <c r="J66" s="4"/>
      <c r="K66" s="4"/>
      <c r="L66" s="4"/>
      <c r="M66" s="4"/>
      <c r="N66" s="4"/>
      <c r="O66" s="4"/>
      <c r="P66" s="4"/>
    </row>
    <row r="67" spans="1:17" x14ac:dyDescent="0.25">
      <c r="A67" s="1" t="s">
        <v>73</v>
      </c>
      <c r="F67" s="4">
        <v>549.56799999999998</v>
      </c>
      <c r="G67" s="4">
        <v>548.53899999999999</v>
      </c>
      <c r="H67" s="4">
        <v>710.41600000000005</v>
      </c>
      <c r="I67" s="4">
        <v>797.87900000000002</v>
      </c>
      <c r="J67" s="4">
        <v>890.46</v>
      </c>
      <c r="K67" s="4">
        <v>1042.7370000000001</v>
      </c>
      <c r="L67" s="4">
        <v>1080.3889999999999</v>
      </c>
      <c r="M67" s="4">
        <v>1093.992</v>
      </c>
      <c r="N67" s="4">
        <v>1225.713</v>
      </c>
      <c r="O67" s="4">
        <v>1343.441</v>
      </c>
      <c r="P67" s="4"/>
    </row>
    <row r="69" spans="1:17" s="9" customFormat="1" x14ac:dyDescent="0.25">
      <c r="A69" s="9" t="s">
        <v>71</v>
      </c>
      <c r="F69" s="11">
        <v>14571.589</v>
      </c>
      <c r="G69" s="11">
        <v>15177.44</v>
      </c>
      <c r="H69" s="11">
        <v>15934.178</v>
      </c>
      <c r="I69" s="11">
        <v>16770.741999999998</v>
      </c>
      <c r="J69" s="11">
        <v>17692.171999999999</v>
      </c>
      <c r="K69" s="11">
        <v>18765.574000000001</v>
      </c>
      <c r="L69" s="11">
        <v>19879.715</v>
      </c>
      <c r="M69" s="11">
        <v>21011.704000000002</v>
      </c>
      <c r="N69" s="11">
        <v>22280.305</v>
      </c>
      <c r="O69" s="11">
        <v>23672.451000000001</v>
      </c>
      <c r="P69" s="11"/>
    </row>
    <row r="70" spans="1:17" x14ac:dyDescent="0.25">
      <c r="A70" s="1" t="s">
        <v>72</v>
      </c>
      <c r="G70" s="8">
        <f>G69-F69-G67</f>
        <v>57.31200000000058</v>
      </c>
      <c r="H70" s="8">
        <f t="shared" ref="H70:K70" si="16">H69-G69-H67</f>
        <v>46.321999999999321</v>
      </c>
      <c r="I70" s="8">
        <f t="shared" si="16"/>
        <v>38.684999999998468</v>
      </c>
      <c r="J70" s="8">
        <f t="shared" si="16"/>
        <v>30.970000000000255</v>
      </c>
      <c r="K70" s="8">
        <f t="shared" si="16"/>
        <v>30.665000000001783</v>
      </c>
      <c r="L70" s="8">
        <f>L69-K69-L67</f>
        <v>33.751999999999725</v>
      </c>
      <c r="M70" s="8">
        <f t="shared" ref="M70:O70" si="17">M69-L69-M67</f>
        <v>37.997000000001435</v>
      </c>
      <c r="N70" s="8">
        <f t="shared" si="17"/>
        <v>42.887999999998783</v>
      </c>
      <c r="O70" s="8">
        <f t="shared" si="17"/>
        <v>48.705000000000609</v>
      </c>
      <c r="P70" s="8"/>
    </row>
    <row r="71" spans="1:17" x14ac:dyDescent="0.25">
      <c r="P71" s="8"/>
    </row>
    <row r="72" spans="1:17" s="9" customFormat="1" x14ac:dyDescent="0.25">
      <c r="A72" s="9" t="s">
        <v>74</v>
      </c>
      <c r="F72" s="11">
        <f>F69+F65</f>
        <v>14767.685193074271</v>
      </c>
      <c r="G72" s="11">
        <f>F72+G67+G65+G70</f>
        <v>15591.839141347202</v>
      </c>
      <c r="H72" s="11">
        <f t="shared" ref="H72:O72" si="18">G72+H67+H65+H70</f>
        <v>16547.647649355829</v>
      </c>
      <c r="I72" s="11">
        <f t="shared" si="18"/>
        <v>17589.266640264603</v>
      </c>
      <c r="J72" s="11">
        <f t="shared" si="18"/>
        <v>18726.19662649975</v>
      </c>
      <c r="K72" s="11">
        <f t="shared" si="18"/>
        <v>20020.540110184011</v>
      </c>
      <c r="L72" s="11">
        <f t="shared" si="18"/>
        <v>21356.890231031295</v>
      </c>
      <c r="M72" s="11">
        <f t="shared" si="18"/>
        <v>22712.328062369419</v>
      </c>
      <c r="N72" s="11">
        <f t="shared" si="18"/>
        <v>24206.713556372317</v>
      </c>
      <c r="O72" s="11">
        <f t="shared" si="18"/>
        <v>25825.221292789833</v>
      </c>
      <c r="P72" s="11"/>
      <c r="Q72" s="11"/>
    </row>
    <row r="74" spans="1:17" s="6" customFormat="1" x14ac:dyDescent="0.25">
      <c r="E74" s="6" t="s">
        <v>8</v>
      </c>
      <c r="F74" s="7">
        <v>2.17</v>
      </c>
      <c r="G74" s="7">
        <v>2.39</v>
      </c>
      <c r="H74" s="7">
        <v>2.38</v>
      </c>
      <c r="I74" s="7">
        <v>2.42</v>
      </c>
      <c r="J74" s="7">
        <v>2.42</v>
      </c>
      <c r="K74" s="7">
        <v>2.41</v>
      </c>
      <c r="L74" s="7">
        <v>2.4</v>
      </c>
      <c r="M74" s="7">
        <v>2.41</v>
      </c>
      <c r="N74" s="7">
        <v>2.42</v>
      </c>
      <c r="O74" s="7">
        <v>2.4300000000000002</v>
      </c>
    </row>
    <row r="75" spans="1:17" s="6" customFormat="1" x14ac:dyDescent="0.25">
      <c r="F75" s="7"/>
      <c r="G75" s="7"/>
      <c r="H75" s="7"/>
      <c r="I75" s="7"/>
      <c r="J75" s="7"/>
      <c r="K75" s="7"/>
      <c r="L75" s="7"/>
      <c r="M75" s="7"/>
      <c r="N75" s="7"/>
      <c r="O75" s="7"/>
    </row>
    <row r="76" spans="1:17" x14ac:dyDescent="0.25">
      <c r="E76" s="1" t="s">
        <v>14</v>
      </c>
      <c r="F76" s="1">
        <v>4.3</v>
      </c>
      <c r="G76" s="1">
        <v>4.3</v>
      </c>
      <c r="H76" s="1">
        <v>3.9</v>
      </c>
      <c r="I76" s="1">
        <v>3.8</v>
      </c>
      <c r="J76" s="1">
        <v>4.0999999999999996</v>
      </c>
      <c r="K76" s="1">
        <v>4.0999999999999996</v>
      </c>
      <c r="L76" s="1">
        <v>4.0999999999999996</v>
      </c>
      <c r="M76" s="1">
        <v>4.0999999999999996</v>
      </c>
      <c r="N76" s="1">
        <v>4.0999999999999996</v>
      </c>
      <c r="O76" s="1">
        <v>4.0999999999999996</v>
      </c>
    </row>
  </sheetData>
  <hyperlinks>
    <hyperlink ref="D8" r:id="rId1"/>
    <hyperlink ref="D9" r:id="rId2"/>
    <hyperlink ref="D16" r:id="rId3"/>
    <hyperlink ref="D17" r:id="rId4"/>
    <hyperlink ref="D28" r:id="rId5"/>
    <hyperlink ref="D29" r:id="rId6"/>
    <hyperlink ref="D30" r:id="rId7"/>
    <hyperlink ref="D31" r:id="rId8"/>
    <hyperlink ref="D34" r:id="rId9"/>
    <hyperlink ref="E34" r:id="rId10"/>
    <hyperlink ref="E17" r:id="rId11" display="https://www.congress.gov/bill/114th-congress/house-bill/3337/text"/>
    <hyperlink ref="D37" r:id="rId12"/>
    <hyperlink ref="E40" r:id="rId13"/>
    <hyperlink ref="D40" r:id="rId14"/>
    <hyperlink ref="D46" r:id="rId15"/>
    <hyperlink ref="D49" r:id="rId16"/>
    <hyperlink ref="D50" r:id="rId17"/>
    <hyperlink ref="D43" r:id="rId18"/>
    <hyperlink ref="D57" r:id="rId19"/>
    <hyperlink ref="D58" r:id="rId20"/>
    <hyperlink ref="E57" r:id="rId21"/>
    <hyperlink ref="E58" r:id="rId22"/>
    <hyperlink ref="E37" r:id="rId23"/>
    <hyperlink ref="E43" r:id="rId24"/>
    <hyperlink ref="E46" r:id="rId25"/>
    <hyperlink ref="E49" r:id="rId26"/>
    <hyperlink ref="E50" r:id="rId27"/>
    <hyperlink ref="D5" r:id="rId28"/>
    <hyperlink ref="E5" r:id="rId29" display="https://www.americanactionforum.org/insight/paid-leave-proposals-the-numbers-dont-add-up/"/>
    <hyperlink ref="D13" r:id="rId30"/>
    <hyperlink ref="E13" r:id="rId31" display="https://www.americanactionforum.org/insight/clintons-400-billion-shell-game/"/>
    <hyperlink ref="D23" r:id="rId32"/>
    <hyperlink ref="E23" r:id="rId33" display="https://www.hillaryclinton.com/briefing/factsheets/2015/08/14/two-generation-approach/"/>
    <hyperlink ref="E25" r:id="rId34" display="https://www.washingtonpost.com/news/post-politics/wp/2016/07/06/clinton-seeks-young-voters-with-wider-debt-free-college-plan/"/>
    <hyperlink ref="D20" r:id="rId35"/>
    <hyperlink ref="E20" r:id="rId36"/>
  </hyperlinks>
  <pageMargins left="0.7" right="0.7" top="0.75" bottom="0.75" header="0.3" footer="0.3"/>
  <ignoredErrors>
    <ignoredError sqref="G9:O9 G24:O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vt:lpstr>
    </vt:vector>
  </TitlesOfParts>
  <Company>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Gordon Gray</cp:lastModifiedBy>
  <cp:lastPrinted>2016-07-29T17:05:33Z</cp:lastPrinted>
  <dcterms:created xsi:type="dcterms:W3CDTF">2014-01-30T23:09:06Z</dcterms:created>
  <dcterms:modified xsi:type="dcterms:W3CDTF">2016-07-29T17:09:31Z</dcterms:modified>
</cp:coreProperties>
</file>