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codeName="ThisWorkbook" defaultThemeVersion="124226"/>
  <mc:AlternateContent xmlns:mc="http://schemas.openxmlformats.org/markup-compatibility/2006">
    <mc:Choice Requires="x15">
      <x15ac:absPath xmlns:x15ac="http://schemas.microsoft.com/office/spreadsheetml/2010/11/ac" url="C:\Users\ggray\Desktop\HRC\"/>
    </mc:Choice>
  </mc:AlternateContent>
  <bookViews>
    <workbookView xWindow="0" yWindow="0" windowWidth="25200" windowHeight="11760" tabRatio="830"/>
  </bookViews>
  <sheets>
    <sheet name="Appendix" sheetId="121" r:id="rId1"/>
  </sheets>
  <calcPr calcId="171027"/>
</workbook>
</file>

<file path=xl/calcChain.xml><?xml version="1.0" encoding="utf-8"?>
<calcChain xmlns="http://schemas.openxmlformats.org/spreadsheetml/2006/main">
  <c r="G5" i="121" l="1"/>
  <c r="H5" i="121" l="1"/>
  <c r="I5" i="121" s="1"/>
  <c r="J5" i="121" s="1"/>
  <c r="K5" i="121" s="1"/>
  <c r="L5" i="121" s="1"/>
  <c r="M5" i="121" s="1"/>
  <c r="N5" i="121" s="1"/>
  <c r="O5" i="121" s="1"/>
  <c r="G52" i="121"/>
  <c r="H52" i="121"/>
  <c r="J52" i="121"/>
  <c r="K52" i="121"/>
  <c r="L52" i="121"/>
  <c r="N52" i="121"/>
  <c r="O52" i="121"/>
  <c r="F52" i="121"/>
  <c r="F54" i="121" s="1"/>
  <c r="G31" i="121"/>
  <c r="G30" i="121"/>
  <c r="H25" i="121"/>
  <c r="I25" i="121" s="1"/>
  <c r="J25" i="121" s="1"/>
  <c r="K25" i="121" s="1"/>
  <c r="L25" i="121" s="1"/>
  <c r="M25" i="121" s="1"/>
  <c r="N25" i="121" s="1"/>
  <c r="O25" i="121" s="1"/>
  <c r="G25" i="121"/>
  <c r="H24" i="121"/>
  <c r="I24" i="121"/>
  <c r="J24" i="121" s="1"/>
  <c r="K24" i="121" s="1"/>
  <c r="L24" i="121" s="1"/>
  <c r="M24" i="121" s="1"/>
  <c r="N24" i="121" s="1"/>
  <c r="O24" i="121" s="1"/>
  <c r="G24" i="121"/>
  <c r="H23" i="121"/>
  <c r="I23" i="121" s="1"/>
  <c r="J23" i="121" s="1"/>
  <c r="K23" i="121" s="1"/>
  <c r="L23" i="121" s="1"/>
  <c r="M23" i="121" s="1"/>
  <c r="N23" i="121" s="1"/>
  <c r="O23" i="121" s="1"/>
  <c r="G23" i="121"/>
  <c r="H13" i="121"/>
  <c r="I13" i="121"/>
  <c r="J13" i="121"/>
  <c r="K13" i="121"/>
  <c r="L13" i="121" s="1"/>
  <c r="M13" i="121" s="1"/>
  <c r="N13" i="121" s="1"/>
  <c r="O13" i="121" s="1"/>
  <c r="G13" i="121"/>
  <c r="P20" i="121"/>
  <c r="O70" i="121"/>
  <c r="N70" i="121"/>
  <c r="M70" i="121"/>
  <c r="L70" i="121"/>
  <c r="K70" i="121"/>
  <c r="J70" i="121"/>
  <c r="I70" i="121"/>
  <c r="H70" i="121"/>
  <c r="G70" i="121"/>
  <c r="P63" i="121"/>
  <c r="O59" i="121"/>
  <c r="N59" i="121"/>
  <c r="M59" i="121"/>
  <c r="L59" i="121"/>
  <c r="K59" i="121"/>
  <c r="J59" i="121"/>
  <c r="I59" i="121"/>
  <c r="H59" i="121"/>
  <c r="G59" i="121"/>
  <c r="F59" i="121"/>
  <c r="P58" i="121"/>
  <c r="P57" i="121"/>
  <c r="P50" i="121"/>
  <c r="P49" i="121"/>
  <c r="P46" i="121"/>
  <c r="P43" i="121"/>
  <c r="P40" i="121"/>
  <c r="P37" i="121"/>
  <c r="P34" i="121"/>
  <c r="H31" i="121"/>
  <c r="I31" i="121" s="1"/>
  <c r="J31" i="121" s="1"/>
  <c r="K31" i="121" s="1"/>
  <c r="L31" i="121" s="1"/>
  <c r="M31" i="121" s="1"/>
  <c r="N31" i="121" s="1"/>
  <c r="O31" i="121" s="1"/>
  <c r="H30" i="121"/>
  <c r="I30" i="121" s="1"/>
  <c r="J30" i="121" s="1"/>
  <c r="K30" i="121" s="1"/>
  <c r="L30" i="121" s="1"/>
  <c r="M30" i="121" s="1"/>
  <c r="N30" i="121" s="1"/>
  <c r="O30" i="121" s="1"/>
  <c r="P29" i="121"/>
  <c r="P28" i="121"/>
  <c r="P17" i="121"/>
  <c r="P16" i="121"/>
  <c r="G10" i="121"/>
  <c r="G9" i="121"/>
  <c r="G8" i="121"/>
  <c r="M52" i="121" l="1"/>
  <c r="I52" i="121"/>
  <c r="P5" i="121"/>
  <c r="P52" i="121" s="1"/>
  <c r="P59" i="121"/>
  <c r="F61" i="121"/>
  <c r="F65" i="121" s="1"/>
  <c r="F72" i="121" s="1"/>
  <c r="P31" i="121"/>
  <c r="P30" i="121"/>
  <c r="H8" i="121"/>
  <c r="H10" i="121"/>
  <c r="I10" i="121" s="1"/>
  <c r="J10" i="121" s="1"/>
  <c r="K10" i="121" s="1"/>
  <c r="L10" i="121" s="1"/>
  <c r="M10" i="121" s="1"/>
  <c r="N10" i="121" s="1"/>
  <c r="O10" i="121" s="1"/>
  <c r="H9" i="121"/>
  <c r="I9" i="121" s="1"/>
  <c r="J9" i="121" s="1"/>
  <c r="K9" i="121" s="1"/>
  <c r="L9" i="121" s="1"/>
  <c r="M9" i="121" s="1"/>
  <c r="N9" i="121" s="1"/>
  <c r="O9" i="121" s="1"/>
  <c r="P25" i="121" l="1"/>
  <c r="P24" i="121"/>
  <c r="P23" i="121"/>
  <c r="P13" i="121"/>
  <c r="I8" i="121"/>
  <c r="P9" i="121"/>
  <c r="G61" i="121"/>
  <c r="G65" i="121" s="1"/>
  <c r="G72" i="121" s="1"/>
  <c r="G54" i="121"/>
  <c r="P10" i="121"/>
  <c r="J8" i="121" l="1"/>
  <c r="H61" i="121"/>
  <c r="H65" i="121" s="1"/>
  <c r="H72" i="121" s="1"/>
  <c r="H54" i="121"/>
  <c r="I61" i="121" l="1"/>
  <c r="I65" i="121" s="1"/>
  <c r="I72" i="121" s="1"/>
  <c r="I54" i="121"/>
  <c r="K8" i="121"/>
  <c r="J61" i="121" l="1"/>
  <c r="J65" i="121" s="1"/>
  <c r="J72" i="121" s="1"/>
  <c r="J54" i="121"/>
  <c r="L8" i="121"/>
  <c r="M8" i="121" l="1"/>
  <c r="K61" i="121"/>
  <c r="K65" i="121" s="1"/>
  <c r="K72" i="121" s="1"/>
  <c r="K54" i="121"/>
  <c r="N8" i="121" l="1"/>
  <c r="L61" i="121"/>
  <c r="L65" i="121" s="1"/>
  <c r="L72" i="121" s="1"/>
  <c r="L54" i="121"/>
  <c r="M61" i="121" l="1"/>
  <c r="M65" i="121" s="1"/>
  <c r="M72" i="121" s="1"/>
  <c r="M54" i="121"/>
  <c r="O8" i="121"/>
  <c r="N54" i="121" l="1"/>
  <c r="N61" i="121"/>
  <c r="N65" i="121" s="1"/>
  <c r="N72" i="121" s="1"/>
  <c r="P8" i="121"/>
  <c r="O61" i="121" l="1"/>
  <c r="O65" i="121" s="1"/>
  <c r="O72" i="121" s="1"/>
  <c r="O54" i="121"/>
  <c r="P61" i="121"/>
  <c r="P65" i="121" s="1"/>
  <c r="P54" i="121"/>
</calcChain>
</file>

<file path=xl/sharedStrings.xml><?xml version="1.0" encoding="utf-8"?>
<sst xmlns="http://schemas.openxmlformats.org/spreadsheetml/2006/main" count="104" uniqueCount="84">
  <si>
    <t>Outlays</t>
  </si>
  <si>
    <t>Net Interest</t>
  </si>
  <si>
    <t>Total Outlays</t>
  </si>
  <si>
    <t>2017-2026</t>
  </si>
  <si>
    <t>"Clinton's New College Compact plan costs in the range of $350 billion"</t>
  </si>
  <si>
    <t>"More than half of the total will go towards grants to states and colleges."</t>
  </si>
  <si>
    <t>"The remaining funds will support innovative new investments to create a higher education system for the 21st Century."</t>
  </si>
  <si>
    <t>"Around one-third of the funds will go toward relief on interest from student debt"</t>
  </si>
  <si>
    <t>CPI</t>
  </si>
  <si>
    <t>https://www.hillaryclinton.com/briefing/factsheets/2015/08/10/college-compact-costs/</t>
  </si>
  <si>
    <t>"Debt-Free College for our Future Students"</t>
  </si>
  <si>
    <t>"Eliminate college tuition for working families"</t>
  </si>
  <si>
    <t>https://www.hillaryclinton.com/briefing/factsheets/2016/07/06/hillary-clintons-commitment-a-debt-free-future-for-americas-graduates/</t>
  </si>
  <si>
    <t>Source of Policy</t>
  </si>
  <si>
    <t>GDP</t>
  </si>
  <si>
    <t>"Clinton would increase federal infrastructure funding by $275 billion over a five-year period"</t>
  </si>
  <si>
    <t>https://www.hillaryclinton.com/briefing/factsheets/2015/11/30/clinton-infrastructure-plan-builds-tomorrows-economy-today/</t>
  </si>
  <si>
    <t>"$250 billion to direct public investment"</t>
  </si>
  <si>
    <t>"allocate the other $25 billion to a national infrastructure bank"</t>
  </si>
  <si>
    <t xml:space="preserve">https://www.hillaryclinton.com/briefing/factsheets/2016/07/06/hillary-clintons-commitment-a-debt-free-future-for-americas-graduates;  </t>
  </si>
  <si>
    <t>https://www.hillaryclinton.com/briefing/factsheets/2015/08/14/two-generation-approach/</t>
  </si>
  <si>
    <t xml:space="preserve">"she will restore year-round Pell Grant funding" </t>
  </si>
  <si>
    <t>"She will expand support for student-parents, including a fifteen-fold increase in federal funding for on-campus child care."</t>
  </si>
  <si>
    <t>https://www.hillaryclinton.com/issues/paid-leave/</t>
  </si>
  <si>
    <t>"Guarantee up to 12 weeks of paid family and medical leave"</t>
  </si>
  <si>
    <t>“Breaking Every Barrier Agenda”</t>
  </si>
  <si>
    <t>"Invest $20 billion to support millions of new youth jobs and provide pathways of opportunity for young Americans"</t>
  </si>
  <si>
    <t>https://www.hillaryclinton.com/briefing/h/2016-02-12-hillary-clintons-breaking-every-barrier-agenda-revitalizing-the-economy-in-communities-left-behind/</t>
  </si>
  <si>
    <t>"invest $5 billion in job programs with a proven record of success"</t>
  </si>
  <si>
    <t>"Expand and make permanent the New Markets Tax Credit"</t>
  </si>
  <si>
    <t>https://www.whitehouse.gov/sites/default/files/omb/budget/fy2017/assets/tables.pdf</t>
  </si>
  <si>
    <t>Basis of Estimate</t>
  </si>
  <si>
    <t>"Invest $25 Billion to Support Sustainable Homeownership and Connect Housing To Opportunity"</t>
  </si>
  <si>
    <t>"Democrat Hillary Clinton is proposing a new initiative to limit child care costs to 10% of a family’s income"</t>
  </si>
  <si>
    <t>http://blogs.wsj.com/washwire/2016/05/10/clinton-proposes-to-limit-childcare-costs-boost-pay-for-childcare-workers/</t>
  </si>
  <si>
    <t>"New​ ​Goal​ ​As​ ​President​ ​to​ ​​Limit​ ​Child ​Care Costs​ ​to​ ​No​ More​ ​than​ ​10 Percen​t ​of​ ​Family’s​ ​Income"</t>
  </si>
  <si>
    <t>"Make preschool universal for every 4-year-old in America."</t>
  </si>
  <si>
    <t>https://www.hillaryclinton.com/issues/early-childhood-education/</t>
  </si>
  <si>
    <t>Launch a $60 billion Clean Energy Challenge</t>
  </si>
  <si>
    <t>https://www.hillaryclinton.com/issues/climate/</t>
  </si>
  <si>
    <t>"Launch a $60 billion Clean Energy Challenge"</t>
  </si>
  <si>
    <t>$30B plan for coal country</t>
  </si>
  <si>
    <t>http://thehill.com/policy/energy-environment/259938-clinton-outlines-30b-plan-to-help-coal-country</t>
  </si>
  <si>
    <t>https://www.hillaryclinton.com/briefing/factsheets/2015/11/12/clinton-plan-to-revitalize-coal-communities/</t>
  </si>
  <si>
    <t>"$30 billion plan to ensure that coal miners and their families get the benefits they’ve earned and respect they deserve, to invest in economic diversification and job creation, and to make coal communities an engine of US economic growth in the 21st century as they have been for generations."</t>
  </si>
  <si>
    <t>"Invest $2 billion per year in research for Alzheimer’s and related disorders"</t>
  </si>
  <si>
    <t>https://www.hillaryclinton.com/issues/alzheimers-disease/</t>
  </si>
  <si>
    <t xml:space="preserve">"a $10 billion investment in “Make it in America Partnerships” </t>
  </si>
  <si>
    <t>https://www.hillaryclinton.com/briefing/factsheets/2016/04/01/hillary-clintons-strategy-to-make-it-in-america/</t>
  </si>
  <si>
    <t>"dedicate $10 billion in funding toward “Make it in America Partnerships” that link together all parts of the supply chain and build on the strength of a region in particular industries"</t>
  </si>
  <si>
    <t>New Federal-State Partnerships to Prevent and Treat Addiction</t>
  </si>
  <si>
    <t>"$7.5 billion fund to support new federal-state partnerships over 10 years"</t>
  </si>
  <si>
    <t>https://www.hillaryclinton.com/briefing/factsheets/2015/09/02/combat-addiction/</t>
  </si>
  <si>
    <t>"increasing the Substance Abuse Prevention and Treatment Block Grant by 15 percent, adding $2.5 billion over 10 years"</t>
  </si>
  <si>
    <t>Sub Total</t>
  </si>
  <si>
    <t>Net Health Provisions</t>
  </si>
  <si>
    <t>http://www.crfb.org/blogs/analyzing-clintons-health-and-education-expansions</t>
  </si>
  <si>
    <t>https://www.hillaryclinton.com/issues/health-care/ ; https://www.hillaryclinton.com/briefing/factsheets/2016/07/09/hillary-clintons-commitment-universal-quality-affordable-health-care-for-everyone-in-america/</t>
  </si>
  <si>
    <t>Comprehensive Tax Estimate</t>
  </si>
  <si>
    <t>http://www.taxpolicycenter.org/publications/analysis-hillary-clintons-tax-proposals/full</t>
  </si>
  <si>
    <t>Reform the Treatment of Capital Taxes</t>
  </si>
  <si>
    <t>https://www.jct.gov/publications.html?func=startdown&amp;id=4902</t>
  </si>
  <si>
    <t>Tax Provisions</t>
  </si>
  <si>
    <t>Revenue</t>
  </si>
  <si>
    <t>Primary Deficit</t>
  </si>
  <si>
    <t>Annual spendout grown at CPI to total $200B (consistent with discretionary baseline growth)</t>
  </si>
  <si>
    <t>Annual spendout grown at CPI to total approx $50B (consistent with discretionary baseline growth)</t>
  </si>
  <si>
    <t>Annual spendout grown at GDP to total approx $100B (proxy program growth rate)</t>
  </si>
  <si>
    <t>reflects spendout pattern in infrastructure spending in AJA: https://www.cbo.gov/sites/default/files/112th-congress-2011-2012/costestimate/s15491.pdf</t>
  </si>
  <si>
    <t>reflects spendout pattern in job training spending in AJA: https://www.cbo.gov/sites/default/files/112th-congress-2011-2012/costestimate/s15491.pdf</t>
  </si>
  <si>
    <t>reflects spendout pattern in reemployment spending in AJA: https://www.cbo.gov/sites/default/files/112th-congress-2011-2012/costestimate/s15491.pdf</t>
  </si>
  <si>
    <t>Baseline Debt</t>
  </si>
  <si>
    <t>Other Means of Financing/Other</t>
  </si>
  <si>
    <t>Baseline Deficit</t>
  </si>
  <si>
    <t>HRC Debt</t>
  </si>
  <si>
    <t>Based on CBO Data</t>
  </si>
  <si>
    <t>HRC Deficit</t>
  </si>
  <si>
    <t>Annual spendout grown at GDP to total approx $25B</t>
  </si>
  <si>
    <t>Refelcts partial takeup rate in: https://www.americanactionforum.org/insight/clintons-400-billion-shell-game/</t>
  </si>
  <si>
    <t>Reflects subsidy cost estiamted in president's budget: https://www.whitehouse.gov/sites/default/files/omb/budget/fy2017/assets/tables.pdf</t>
  </si>
  <si>
    <t>Interpolated from gross estimate, GDP as annual growth rate: https://www.washingtonpost.com/news/post-politics/wp/2016/07/06/clinton-seeks-young-voters-with-wider-debt-free-college-plan/</t>
  </si>
  <si>
    <t>Initial funding increased and then grown at CPI: https://www.hillaryclinton.com/briefing/factsheets/2015/08/14/two-generation-approach/</t>
  </si>
  <si>
    <t xml:space="preserve">Initial estimate from Dept. of Ed, grown at CPI thereafter: http://www2.ed.gov/about/overview/budget/budget17/justifications/o-sfa.pdf; https://www.hillaryclinton.com/briefing/factsheets/2015/08/14/two-generation-approach/ </t>
  </si>
  <si>
    <t>Lower bound estiamte in grown at GDP: https://www.americanactionforum.org/solution/earned-income-leave-benefit-rethinking-paid-family-leave-low-income-workers/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</si>
</sst>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
  </numFmts>
  <fonts count="36" x14ac:knownFonts="1">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u/>
      <sz val="10"/>
      <color theme="10"/>
      <name val="Arial"/>
      <family val="2"/>
    </font>
    <font>
      <sz val="11"/>
      <color theme="1"/>
      <name val="Calibri"/>
      <family val="2"/>
      <scheme val="minor"/>
    </font>
    <font>
      <sz val="10"/>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u/>
      <sz val="11"/>
      <color theme="10"/>
      <name val="Calibri"/>
      <family val="2"/>
      <scheme val="minor"/>
    </font>
    <font>
      <sz val="10"/>
      <name val="Arial"/>
      <family val="2"/>
    </font>
    <font>
      <sz val="12"/>
      <color theme="1"/>
      <name val="Cambria"/>
      <family val="1"/>
      <scheme val="major"/>
    </font>
    <font>
      <sz val="12"/>
      <name val="Cambria"/>
      <family val="1"/>
      <scheme val="major"/>
    </font>
    <font>
      <u/>
      <sz val="12"/>
      <color theme="10"/>
      <name val="Cambria"/>
      <family val="1"/>
      <scheme val="maj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21">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5" fillId="0" borderId="0" applyNumberFormat="0" applyFill="0" applyBorder="0" applyAlignment="0" applyProtection="0"/>
    <xf numFmtId="0" fontId="7"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8" fillId="0" borderId="0" applyNumberFormat="0" applyFill="0" applyBorder="0" applyAlignment="0" applyProtection="0">
      <alignment vertical="top"/>
      <protection locked="0"/>
    </xf>
    <xf numFmtId="0" fontId="3" fillId="0" borderId="0"/>
    <xf numFmtId="0" fontId="9" fillId="0" borderId="0" applyNumberFormat="0" applyFill="0" applyBorder="0" applyAlignment="0" applyProtection="0"/>
    <xf numFmtId="9" fontId="6" fillId="0" borderId="0" applyFont="0" applyFill="0" applyBorder="0" applyAlignment="0" applyProtection="0"/>
    <xf numFmtId="0" fontId="10" fillId="0" borderId="0"/>
    <xf numFmtId="0" fontId="6" fillId="0" borderId="0"/>
    <xf numFmtId="0" fontId="2" fillId="0" borderId="0"/>
    <xf numFmtId="0" fontId="11"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 fillId="0" borderId="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4" fillId="3" borderId="0" applyNumberFormat="0" applyBorder="0" applyAlignment="0" applyProtection="0"/>
    <xf numFmtId="0" fontId="15" fillId="6" borderId="4" applyNumberFormat="0" applyAlignment="0" applyProtection="0"/>
    <xf numFmtId="0" fontId="16" fillId="7" borderId="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4" applyNumberFormat="0" applyAlignment="0" applyProtection="0"/>
    <xf numFmtId="0" fontId="24" fillId="0" borderId="6" applyNumberFormat="0" applyFill="0" applyAlignment="0" applyProtection="0"/>
    <xf numFmtId="0" fontId="25" fillId="4" borderId="0" applyNumberFormat="0" applyBorder="0" applyAlignment="0" applyProtection="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12"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3" fillId="0" borderId="0"/>
    <xf numFmtId="0" fontId="3" fillId="0" borderId="0"/>
    <xf numFmtId="0" fontId="6" fillId="0" borderId="0"/>
    <xf numFmtId="0" fontId="3"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12" fillId="8" borderId="8" applyNumberFormat="0" applyFont="0" applyAlignment="0" applyProtection="0"/>
    <xf numFmtId="0" fontId="28" fillId="6" borderId="5"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2" fillId="0" borderId="0"/>
    <xf numFmtId="0" fontId="32" fillId="0" borderId="0"/>
    <xf numFmtId="0" fontId="6" fillId="0" borderId="0"/>
    <xf numFmtId="0" fontId="6" fillId="0" borderId="0"/>
    <xf numFmtId="0" fontId="11" fillId="0" borderId="0" applyNumberFormat="0" applyFill="0" applyBorder="0" applyAlignment="0" applyProtection="0"/>
    <xf numFmtId="0" fontId="6" fillId="0" borderId="0"/>
    <xf numFmtId="0" fontId="6" fillId="0" borderId="0"/>
  </cellStyleXfs>
  <cellXfs count="14">
    <xf numFmtId="0" fontId="0" fillId="0" borderId="0" xfId="0"/>
    <xf numFmtId="0" fontId="33" fillId="0" borderId="0" xfId="0" applyFont="1"/>
    <xf numFmtId="0" fontId="35" fillId="0" borderId="0" xfId="5" applyFont="1"/>
    <xf numFmtId="0" fontId="34" fillId="0" borderId="0" xfId="5" applyFont="1"/>
    <xf numFmtId="1" fontId="33" fillId="0" borderId="0" xfId="0" applyNumberFormat="1" applyFont="1"/>
    <xf numFmtId="0" fontId="35" fillId="0" borderId="0" xfId="5" applyFont="1" applyFill="1"/>
    <xf numFmtId="0" fontId="33" fillId="0" borderId="0" xfId="0" applyFont="1" applyFill="1"/>
    <xf numFmtId="164" fontId="34" fillId="0" borderId="0" xfId="35" applyNumberFormat="1" applyFont="1" applyFill="1"/>
    <xf numFmtId="3" fontId="33" fillId="0" borderId="0" xfId="0" applyNumberFormat="1" applyFont="1"/>
    <xf numFmtId="0" fontId="33" fillId="33" borderId="0" xfId="0" applyFont="1" applyFill="1"/>
    <xf numFmtId="1" fontId="33" fillId="33" borderId="0" xfId="0" applyNumberFormat="1" applyFont="1" applyFill="1"/>
    <xf numFmtId="3" fontId="33" fillId="33" borderId="0" xfId="0" applyNumberFormat="1" applyFont="1" applyFill="1"/>
    <xf numFmtId="1" fontId="33" fillId="0" borderId="0" xfId="0" applyNumberFormat="1" applyFont="1" applyFill="1"/>
    <xf numFmtId="0" fontId="9" fillId="0" borderId="0" xfId="5" applyFont="1"/>
  </cellXfs>
  <cellStyles count="321">
    <cellStyle name="20% - Accent1 2" xfId="191"/>
    <cellStyle name="20% - Accent2 2" xfId="192"/>
    <cellStyle name="20% - Accent3 2" xfId="193"/>
    <cellStyle name="20% - Accent4 2" xfId="194"/>
    <cellStyle name="20% - Accent5 2" xfId="195"/>
    <cellStyle name="20% - Accent6 2" xfId="196"/>
    <cellStyle name="40% - Accent1 2" xfId="197"/>
    <cellStyle name="40% - Accent2 2" xfId="198"/>
    <cellStyle name="40% - Accent3 2" xfId="199"/>
    <cellStyle name="40% - Accent4 2" xfId="200"/>
    <cellStyle name="40% - Accent5 2" xfId="201"/>
    <cellStyle name="40% - Accent6 2" xfId="202"/>
    <cellStyle name="60% - Accent1 2" xfId="203"/>
    <cellStyle name="60% - Accent2 2" xfId="204"/>
    <cellStyle name="60% - Accent3 2" xfId="205"/>
    <cellStyle name="60% - Accent4 2" xfId="206"/>
    <cellStyle name="60% - Accent5 2" xfId="207"/>
    <cellStyle name="60% - Accent6 2" xfId="208"/>
    <cellStyle name="Accent1 2" xfId="209"/>
    <cellStyle name="Accent2 2" xfId="210"/>
    <cellStyle name="Accent3 2" xfId="211"/>
    <cellStyle name="Accent4 2" xfId="212"/>
    <cellStyle name="Accent5 2" xfId="213"/>
    <cellStyle name="Accent6 2" xfId="214"/>
    <cellStyle name="Bad 2" xfId="215"/>
    <cellStyle name="Calculation 2" xfId="216"/>
    <cellStyle name="Check Cell 2" xfId="217"/>
    <cellStyle name="Comma 2" xfId="2"/>
    <cellStyle name="Comma 2 2" xfId="11"/>
    <cellStyle name="Comma 2 3" xfId="218"/>
    <cellStyle name="Comma 2 4" xfId="219"/>
    <cellStyle name="Comma 2 5" xfId="220"/>
    <cellStyle name="Comma 2 6" xfId="221"/>
    <cellStyle name="Comma 3" xfId="12"/>
    <cellStyle name="Comma 4" xfId="222"/>
    <cellStyle name="Comma 9" xfId="223"/>
    <cellStyle name="Comma0" xfId="224"/>
    <cellStyle name="Currency 2" xfId="225"/>
    <cellStyle name="Currency 3" xfId="226"/>
    <cellStyle name="Explanatory Text 2" xfId="227"/>
    <cellStyle name="Good 2" xfId="228"/>
    <cellStyle name="Heading 1 2" xfId="229"/>
    <cellStyle name="Heading 2 2" xfId="230"/>
    <cellStyle name="Heading 3 2" xfId="231"/>
    <cellStyle name="Heading 4 2" xfId="232"/>
    <cellStyle name="Hyperlink" xfId="5" builtinId="8"/>
    <cellStyle name="Hyperlink 2" xfId="13"/>
    <cellStyle name="Hyperlink 3" xfId="15"/>
    <cellStyle name="Hyperlink 3 2" xfId="318"/>
    <cellStyle name="Hyperlink 4" xfId="20"/>
    <cellStyle name="Hyperlink 5" xfId="313"/>
    <cellStyle name="Input 2" xfId="233"/>
    <cellStyle name="Linked Cell 2" xfId="234"/>
    <cellStyle name="Neutral 2" xfId="235"/>
    <cellStyle name="Normal" xfId="0" builtinId="0"/>
    <cellStyle name="Normal 10" xfId="18"/>
    <cellStyle name="Normal 11" xfId="236"/>
    <cellStyle name="Normal 11 2" xfId="237"/>
    <cellStyle name="Normal 11 3" xfId="238"/>
    <cellStyle name="Normal 11 4" xfId="239"/>
    <cellStyle name="Normal 12" xfId="240"/>
    <cellStyle name="Normal 12 2" xfId="241"/>
    <cellStyle name="Normal 12 3" xfId="242"/>
    <cellStyle name="Normal 12 4" xfId="243"/>
    <cellStyle name="Normal 13" xfId="244"/>
    <cellStyle name="Normal 13 2" xfId="245"/>
    <cellStyle name="Normal 13 3" xfId="246"/>
    <cellStyle name="Normal 13 4" xfId="247"/>
    <cellStyle name="Normal 14" xfId="248"/>
    <cellStyle name="Normal 14 2" xfId="249"/>
    <cellStyle name="Normal 15" xfId="250"/>
    <cellStyle name="Normal 16" xfId="251"/>
    <cellStyle name="Normal 17" xfId="252"/>
    <cellStyle name="Normal 18" xfId="253"/>
    <cellStyle name="Normal 19" xfId="315"/>
    <cellStyle name="Normal 2" xfId="3"/>
    <cellStyle name="Normal 2 10" xfId="21"/>
    <cellStyle name="Normal 2 11" xfId="22"/>
    <cellStyle name="Normal 2 12" xfId="254"/>
    <cellStyle name="Normal 2 13" xfId="255"/>
    <cellStyle name="Normal 2 14" xfId="256"/>
    <cellStyle name="Normal 2 15" xfId="257"/>
    <cellStyle name="Normal 2 16" xfId="258"/>
    <cellStyle name="Normal 2 17" xfId="259"/>
    <cellStyle name="Normal 2 18" xfId="260"/>
    <cellStyle name="Normal 2 19" xfId="261"/>
    <cellStyle name="Normal 2 2" xfId="7"/>
    <cellStyle name="Normal 2 2 2" xfId="23"/>
    <cellStyle name="Normal 2 2 2 2" xfId="24"/>
    <cellStyle name="Normal 2 2 2 3" xfId="25"/>
    <cellStyle name="Normal 2 2 3" xfId="26"/>
    <cellStyle name="Normal 2 2 3 2" xfId="27"/>
    <cellStyle name="Normal 2 2 4" xfId="28"/>
    <cellStyle name="Normal 2 2 4 2" xfId="29"/>
    <cellStyle name="Normal 2 2 5" xfId="30"/>
    <cellStyle name="Normal 2 2 5 2" xfId="31"/>
    <cellStyle name="Normal 2 2 6" xfId="32"/>
    <cellStyle name="Normal 2 2 7" xfId="33"/>
    <cellStyle name="Normal 2 2 8" xfId="34"/>
    <cellStyle name="Normal 2 20" xfId="262"/>
    <cellStyle name="Normal 2 21" xfId="263"/>
    <cellStyle name="Normal 2 22" xfId="264"/>
    <cellStyle name="Normal 2 23" xfId="265"/>
    <cellStyle name="Normal 2 24" xfId="314"/>
    <cellStyle name="Normal 2 3" xfId="9"/>
    <cellStyle name="Normal 2 3 2" xfId="35"/>
    <cellStyle name="Normal 2 3 2 2" xfId="36"/>
    <cellStyle name="Normal 2 3 2 3" xfId="37"/>
    <cellStyle name="Normal 2 3 3" xfId="38"/>
    <cellStyle name="Normal 2 3 4" xfId="39"/>
    <cellStyle name="Normal 2 3 5" xfId="40"/>
    <cellStyle name="Normal 2 4" xfId="41"/>
    <cellStyle name="Normal 2 4 2" xfId="42"/>
    <cellStyle name="Normal 2 5" xfId="43"/>
    <cellStyle name="Normal 2 5 2" xfId="44"/>
    <cellStyle name="Normal 2 6" xfId="45"/>
    <cellStyle name="Normal 2 6 2" xfId="46"/>
    <cellStyle name="Normal 2 7" xfId="47"/>
    <cellStyle name="Normal 2 7 2" xfId="48"/>
    <cellStyle name="Normal 2 8" xfId="49"/>
    <cellStyle name="Normal 2 8 2" xfId="50"/>
    <cellStyle name="Normal 2 9" xfId="51"/>
    <cellStyle name="Normal 3" xfId="1"/>
    <cellStyle name="Normal 3 10" xfId="266"/>
    <cellStyle name="Normal 3 11" xfId="267"/>
    <cellStyle name="Normal 3 12" xfId="268"/>
    <cellStyle name="Normal 3 13" xfId="269"/>
    <cellStyle name="Normal 3 2" xfId="10"/>
    <cellStyle name="Normal 3 2 2" xfId="19"/>
    <cellStyle name="Normal 3 2 2 2" xfId="52"/>
    <cellStyle name="Normal 3 2 2 3" xfId="319"/>
    <cellStyle name="Normal 3 2 3" xfId="53"/>
    <cellStyle name="Normal 3 2 4" xfId="54"/>
    <cellStyle name="Normal 3 3" xfId="55"/>
    <cellStyle name="Normal 3 3 2" xfId="56"/>
    <cellStyle name="Normal 3 3 3" xfId="57"/>
    <cellStyle name="Normal 3 4" xfId="58"/>
    <cellStyle name="Normal 3 4 2" xfId="59"/>
    <cellStyle name="Normal 3 5" xfId="60"/>
    <cellStyle name="Normal 3 5 2" xfId="61"/>
    <cellStyle name="Normal 3 6" xfId="62"/>
    <cellStyle name="Normal 3 6 2" xfId="63"/>
    <cellStyle name="Normal 3 7" xfId="64"/>
    <cellStyle name="Normal 3 8" xfId="65"/>
    <cellStyle name="Normal 3 9" xfId="66"/>
    <cellStyle name="Normal 4" xfId="4"/>
    <cellStyle name="Normal 4 10" xfId="67"/>
    <cellStyle name="Normal 4 10 2" xfId="320"/>
    <cellStyle name="Normal 4 11" xfId="270"/>
    <cellStyle name="Normal 4 11 2" xfId="316"/>
    <cellStyle name="Normal 4 12" xfId="271"/>
    <cellStyle name="Normal 4 13" xfId="272"/>
    <cellStyle name="Normal 4 2" xfId="68"/>
    <cellStyle name="Normal 4 2 2" xfId="69"/>
    <cellStyle name="Normal 4 2 2 2" xfId="70"/>
    <cellStyle name="Normal 4 2 3" xfId="71"/>
    <cellStyle name="Normal 4 2 4" xfId="72"/>
    <cellStyle name="Normal 4 2 5" xfId="73"/>
    <cellStyle name="Normal 4 2 6" xfId="317"/>
    <cellStyle name="Normal 4 3" xfId="74"/>
    <cellStyle name="Normal 4 3 2" xfId="75"/>
    <cellStyle name="Normal 4 3 3" xfId="76"/>
    <cellStyle name="Normal 4 3 4" xfId="77"/>
    <cellStyle name="Normal 4 4" xfId="78"/>
    <cellStyle name="Normal 4 4 2" xfId="79"/>
    <cellStyle name="Normal 4 5" xfId="80"/>
    <cellStyle name="Normal 4 5 2" xfId="81"/>
    <cellStyle name="Normal 4 6" xfId="82"/>
    <cellStyle name="Normal 4 6 2" xfId="83"/>
    <cellStyle name="Normal 4 7" xfId="84"/>
    <cellStyle name="Normal 4 8" xfId="85"/>
    <cellStyle name="Normal 4 9" xfId="86"/>
    <cellStyle name="Normal 5" xfId="6"/>
    <cellStyle name="Normal 5 10" xfId="190"/>
    <cellStyle name="Normal 5 11" xfId="273"/>
    <cellStyle name="Normal 5 12" xfId="274"/>
    <cellStyle name="Normal 5 13" xfId="275"/>
    <cellStyle name="Normal 5 2" xfId="87"/>
    <cellStyle name="Normal 5 2 2" xfId="88"/>
    <cellStyle name="Normal 5 2 2 2" xfId="89"/>
    <cellStyle name="Normal 5 2 3" xfId="90"/>
    <cellStyle name="Normal 5 2 4" xfId="91"/>
    <cellStyle name="Normal 5 3" xfId="92"/>
    <cellStyle name="Normal 5 3 2" xfId="93"/>
    <cellStyle name="Normal 5 3 3" xfId="94"/>
    <cellStyle name="Normal 5 4" xfId="95"/>
    <cellStyle name="Normal 5 4 2" xfId="96"/>
    <cellStyle name="Normal 5 5" xfId="97"/>
    <cellStyle name="Normal 5 5 2" xfId="98"/>
    <cellStyle name="Normal 5 6" xfId="99"/>
    <cellStyle name="Normal 5 6 2" xfId="100"/>
    <cellStyle name="Normal 5 7" xfId="101"/>
    <cellStyle name="Normal 5 8" xfId="102"/>
    <cellStyle name="Normal 5 9" xfId="103"/>
    <cellStyle name="Normal 6" xfId="17"/>
    <cellStyle name="Normal 6 2" xfId="276"/>
    <cellStyle name="Normal 7" xfId="104"/>
    <cellStyle name="Normal 7 2" xfId="105"/>
    <cellStyle name="Normal 7 2 2" xfId="106"/>
    <cellStyle name="Normal 7 2 3" xfId="107"/>
    <cellStyle name="Normal 7 3" xfId="108"/>
    <cellStyle name="Normal 7 3 2" xfId="109"/>
    <cellStyle name="Normal 7 4" xfId="110"/>
    <cellStyle name="Normal 7 4 2" xfId="111"/>
    <cellStyle name="Normal 7 5" xfId="112"/>
    <cellStyle name="Normal 7 5 2" xfId="113"/>
    <cellStyle name="Normal 7 6" xfId="114"/>
    <cellStyle name="Normal 7 7" xfId="115"/>
    <cellStyle name="Normal 7 8" xfId="116"/>
    <cellStyle name="Normal 8" xfId="14"/>
    <cellStyle name="Normal 8 2" xfId="117"/>
    <cellStyle name="Normal 8 2 2" xfId="118"/>
    <cellStyle name="Normal 8 3" xfId="119"/>
    <cellStyle name="Normal 8 3 2" xfId="120"/>
    <cellStyle name="Normal 8 4" xfId="121"/>
    <cellStyle name="Normal 8 4 2" xfId="122"/>
    <cellStyle name="Normal 8 5" xfId="123"/>
    <cellStyle name="Normal 9" xfId="124"/>
    <cellStyle name="Note 2" xfId="277"/>
    <cellStyle name="Note 3" xfId="278"/>
    <cellStyle name="Note 4" xfId="279"/>
    <cellStyle name="Note 5" xfId="280"/>
    <cellStyle name="Output 2" xfId="281"/>
    <cellStyle name="Percent 2" xfId="8"/>
    <cellStyle name="Percent 2 2" xfId="125"/>
    <cellStyle name="Percent 2 2 10" xfId="282"/>
    <cellStyle name="Percent 2 2 11" xfId="283"/>
    <cellStyle name="Percent 2 2 12" xfId="284"/>
    <cellStyle name="Percent 2 2 2" xfId="126"/>
    <cellStyle name="Percent 2 2 2 2" xfId="127"/>
    <cellStyle name="Percent 2 2 3" xfId="128"/>
    <cellStyle name="Percent 2 2 4" xfId="129"/>
    <cellStyle name="Percent 2 2 5" xfId="285"/>
    <cellStyle name="Percent 2 2 6" xfId="286"/>
    <cellStyle name="Percent 2 2 7" xfId="287"/>
    <cellStyle name="Percent 2 2 8" xfId="288"/>
    <cellStyle name="Percent 2 2 9" xfId="289"/>
    <cellStyle name="Percent 2 3" xfId="130"/>
    <cellStyle name="Percent 2 3 10" xfId="290"/>
    <cellStyle name="Percent 2 3 11" xfId="291"/>
    <cellStyle name="Percent 2 3 12" xfId="292"/>
    <cellStyle name="Percent 2 3 2" xfId="131"/>
    <cellStyle name="Percent 2 3 3" xfId="132"/>
    <cellStyle name="Percent 2 3 4" xfId="293"/>
    <cellStyle name="Percent 2 3 5" xfId="294"/>
    <cellStyle name="Percent 2 3 6" xfId="295"/>
    <cellStyle name="Percent 2 3 7" xfId="296"/>
    <cellStyle name="Percent 2 3 8" xfId="297"/>
    <cellStyle name="Percent 2 3 9" xfId="298"/>
    <cellStyle name="Percent 2 4" xfId="133"/>
    <cellStyle name="Percent 2 4 10" xfId="299"/>
    <cellStyle name="Percent 2 4 11" xfId="300"/>
    <cellStyle name="Percent 2 4 12" xfId="301"/>
    <cellStyle name="Percent 2 4 2" xfId="134"/>
    <cellStyle name="Percent 2 4 3" xfId="302"/>
    <cellStyle name="Percent 2 4 4" xfId="303"/>
    <cellStyle name="Percent 2 4 5" xfId="304"/>
    <cellStyle name="Percent 2 4 6" xfId="305"/>
    <cellStyle name="Percent 2 4 7" xfId="306"/>
    <cellStyle name="Percent 2 4 8" xfId="307"/>
    <cellStyle name="Percent 2 4 9" xfId="308"/>
    <cellStyle name="Percent 2 5" xfId="135"/>
    <cellStyle name="Percent 2 5 2" xfId="136"/>
    <cellStyle name="Percent 2 6" xfId="137"/>
    <cellStyle name="Percent 2 6 2" xfId="138"/>
    <cellStyle name="Percent 2 7" xfId="139"/>
    <cellStyle name="Percent 2 8" xfId="140"/>
    <cellStyle name="Percent 2 9" xfId="141"/>
    <cellStyle name="Percent 3" xfId="16"/>
    <cellStyle name="Percent 3 2" xfId="142"/>
    <cellStyle name="Percent 3 2 2" xfId="143"/>
    <cellStyle name="Percent 3 2 2 2" xfId="144"/>
    <cellStyle name="Percent 3 2 3" xfId="145"/>
    <cellStyle name="Percent 3 2 4" xfId="146"/>
    <cellStyle name="Percent 3 3" xfId="147"/>
    <cellStyle name="Percent 3 3 2" xfId="148"/>
    <cellStyle name="Percent 3 3 3" xfId="149"/>
    <cellStyle name="Percent 3 4" xfId="150"/>
    <cellStyle name="Percent 3 4 2" xfId="151"/>
    <cellStyle name="Percent 3 5" xfId="152"/>
    <cellStyle name="Percent 3 5 2" xfId="153"/>
    <cellStyle name="Percent 3 6" xfId="154"/>
    <cellStyle name="Percent 3 6 2" xfId="155"/>
    <cellStyle name="Percent 3 7" xfId="156"/>
    <cellStyle name="Percent 3 8" xfId="157"/>
    <cellStyle name="Percent 3 9" xfId="158"/>
    <cellStyle name="Percent 4" xfId="159"/>
    <cellStyle name="Percent 4 2" xfId="160"/>
    <cellStyle name="Percent 4 2 2" xfId="161"/>
    <cellStyle name="Percent 4 2 2 2" xfId="162"/>
    <cellStyle name="Percent 4 2 3" xfId="163"/>
    <cellStyle name="Percent 4 2 4" xfId="164"/>
    <cellStyle name="Percent 4 3" xfId="165"/>
    <cellStyle name="Percent 4 3 2" xfId="166"/>
    <cellStyle name="Percent 4 3 3" xfId="167"/>
    <cellStyle name="Percent 4 4" xfId="168"/>
    <cellStyle name="Percent 4 4 2" xfId="169"/>
    <cellStyle name="Percent 4 5" xfId="170"/>
    <cellStyle name="Percent 4 5 2" xfId="171"/>
    <cellStyle name="Percent 4 6" xfId="172"/>
    <cellStyle name="Percent 4 6 2" xfId="173"/>
    <cellStyle name="Percent 4 7" xfId="174"/>
    <cellStyle name="Percent 4 8" xfId="175"/>
    <cellStyle name="Percent 4 9" xfId="176"/>
    <cellStyle name="Percent 5" xfId="177"/>
    <cellStyle name="Percent 5 2" xfId="178"/>
    <cellStyle name="Percent 5 2 2" xfId="179"/>
    <cellStyle name="Percent 5 2 3" xfId="180"/>
    <cellStyle name="Percent 5 3" xfId="181"/>
    <cellStyle name="Percent 5 3 2" xfId="182"/>
    <cellStyle name="Percent 5 4" xfId="183"/>
    <cellStyle name="Percent 5 4 2" xfId="184"/>
    <cellStyle name="Percent 5 5" xfId="185"/>
    <cellStyle name="Percent 5 5 2" xfId="186"/>
    <cellStyle name="Percent 5 6" xfId="187"/>
    <cellStyle name="Percent 5 7" xfId="188"/>
    <cellStyle name="Percent 5 8" xfId="189"/>
    <cellStyle name="Percent 6" xfId="309"/>
    <cellStyle name="Percent 9" xfId="310"/>
    <cellStyle name="Total 2" xfId="311"/>
    <cellStyle name="Warning Text 2" xfId="3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hillaryclinton.com/briefing/h/2016-02-12-hillary-clintons-breaking-every-barrier-agenda-revitalizing-the-economy-in-communities-left-behind/" TargetMode="External"/><Relationship Id="rId13" Type="http://schemas.openxmlformats.org/officeDocument/2006/relationships/hyperlink" Target="https://www.hillaryclinton.com/briefing/factsheets/2015/11/12/clinton-plan-to-revitalize-coal-communities/" TargetMode="External"/><Relationship Id="rId18" Type="http://schemas.openxmlformats.org/officeDocument/2006/relationships/hyperlink" Target="https://www.hillaryclinton.com/issues/alzheimers-disease/" TargetMode="External"/><Relationship Id="rId26" Type="http://schemas.openxmlformats.org/officeDocument/2006/relationships/hyperlink" Target="https://www.hillaryclinton.com/briefing/factsheets/2015/09/02/combat-addiction/" TargetMode="External"/><Relationship Id="rId3" Type="http://schemas.openxmlformats.org/officeDocument/2006/relationships/hyperlink" Target="https://www.hillaryclinton.com/briefing/factsheets/2015/11/30/clinton-infrastructure-plan-builds-tomorrows-economy-today/" TargetMode="External"/><Relationship Id="rId21" Type="http://schemas.openxmlformats.org/officeDocument/2006/relationships/hyperlink" Target="http://www.taxpolicycenter.org/publications/analysis-hillary-clintons-tax-proposals/full" TargetMode="External"/><Relationship Id="rId34" Type="http://schemas.openxmlformats.org/officeDocument/2006/relationships/hyperlink" Target="http://www.crfb.org/blogs/analyzing-clintons-health-and-education-expansions" TargetMode="External"/><Relationship Id="rId7" Type="http://schemas.openxmlformats.org/officeDocument/2006/relationships/hyperlink" Target="https://www.hillaryclinton.com/briefing/h/2016-02-12-hillary-clintons-breaking-every-barrier-agenda-revitalizing-the-economy-in-communities-left-behind/" TargetMode="External"/><Relationship Id="rId12" Type="http://schemas.openxmlformats.org/officeDocument/2006/relationships/hyperlink" Target="https://www.hillaryclinton.com/issues/climate/" TargetMode="External"/><Relationship Id="rId17" Type="http://schemas.openxmlformats.org/officeDocument/2006/relationships/hyperlink" Target="https://www.hillaryclinton.com/briefing/factsheets/2015/09/02/combat-addiction/" TargetMode="External"/><Relationship Id="rId25" Type="http://schemas.openxmlformats.org/officeDocument/2006/relationships/hyperlink" Target="https://www.hillaryclinton.com/briefing/factsheets/2016/04/01/hillary-clintons-strategy-to-make-it-in-america/" TargetMode="External"/><Relationship Id="rId33" Type="http://schemas.openxmlformats.org/officeDocument/2006/relationships/hyperlink" Target="http://www.crfb.org/blogs/analyzing-clintons-health-and-education-expansions" TargetMode="External"/><Relationship Id="rId2" Type="http://schemas.openxmlformats.org/officeDocument/2006/relationships/hyperlink" Target="https://www.hillaryclinton.com/briefing/factsheets/2015/08/10/college-compact-costs/" TargetMode="External"/><Relationship Id="rId16" Type="http://schemas.openxmlformats.org/officeDocument/2006/relationships/hyperlink" Target="https://www.hillaryclinton.com/briefing/factsheets/2015/09/02/combat-addiction/" TargetMode="External"/><Relationship Id="rId20" Type="http://schemas.openxmlformats.org/officeDocument/2006/relationships/hyperlink" Target="http://www.crfb.org/blogs/analyzing-clintons-health-and-education-expansions" TargetMode="External"/><Relationship Id="rId29" Type="http://schemas.openxmlformats.org/officeDocument/2006/relationships/hyperlink" Target="https://www.americanactionforum.org/insight/clintons-400-billion-shell-game/" TargetMode="External"/><Relationship Id="rId1" Type="http://schemas.openxmlformats.org/officeDocument/2006/relationships/hyperlink" Target="https://www.hillaryclinton.com/briefing/factsheets/2015/08/10/college-compact-costs/" TargetMode="External"/><Relationship Id="rId6" Type="http://schemas.openxmlformats.org/officeDocument/2006/relationships/hyperlink" Target="https://www.hillaryclinton.com/briefing/h/2016-02-12-hillary-clintons-breaking-every-barrier-agenda-revitalizing-the-economy-in-communities-left-behind/" TargetMode="External"/><Relationship Id="rId11" Type="http://schemas.openxmlformats.org/officeDocument/2006/relationships/hyperlink" Target="https://www.congress.gov/bill/114th-congress/house-bill/3337/text" TargetMode="External"/><Relationship Id="rId24" Type="http://schemas.openxmlformats.org/officeDocument/2006/relationships/hyperlink" Target="https://www.hillaryclinton.com/issues/alzheimers-disease/" TargetMode="External"/><Relationship Id="rId32" Type="http://schemas.openxmlformats.org/officeDocument/2006/relationships/hyperlink" Target="https://www.washingtonpost.com/news/post-politics/wp/2016/07/06/clinton-seeks-young-voters-with-wider-debt-free-college-plan/" TargetMode="External"/><Relationship Id="rId37" Type="http://schemas.openxmlformats.org/officeDocument/2006/relationships/printerSettings" Target="../printerSettings/printerSettings1.bin"/><Relationship Id="rId5" Type="http://schemas.openxmlformats.org/officeDocument/2006/relationships/hyperlink" Target="https://www.hillaryclinton.com/briefing/h/2016-02-12-hillary-clintons-breaking-every-barrier-agenda-revitalizing-the-economy-in-communities-left-behind/" TargetMode="External"/><Relationship Id="rId15" Type="http://schemas.openxmlformats.org/officeDocument/2006/relationships/hyperlink" Target="https://www.hillaryclinton.com/briefing/factsheets/2016/04/01/hillary-clintons-strategy-to-make-it-in-america/" TargetMode="External"/><Relationship Id="rId23" Type="http://schemas.openxmlformats.org/officeDocument/2006/relationships/hyperlink" Target="https://www.hillaryclinton.com/issues/climate/" TargetMode="External"/><Relationship Id="rId28" Type="http://schemas.openxmlformats.org/officeDocument/2006/relationships/hyperlink" Target="http://blogs.wsj.com/washwire/2016/05/10/clinton-proposes-to-limit-childcare-costs-boost-pay-for-childcare-workers/" TargetMode="External"/><Relationship Id="rId36" Type="http://schemas.openxmlformats.org/officeDocument/2006/relationships/hyperlink" Target="https://www.americanactionforum.org/solution/earned-income-leave-benefit-rethinking-paid-family-leave-low-income-workers/" TargetMode="External"/><Relationship Id="rId10" Type="http://schemas.openxmlformats.org/officeDocument/2006/relationships/hyperlink" Target="https://www.whitehouse.gov/sites/default/files/omb/budget/fy2017/assets/tables.pdf" TargetMode="External"/><Relationship Id="rId19" Type="http://schemas.openxmlformats.org/officeDocument/2006/relationships/hyperlink" Target="http://www.taxpolicycenter.org/publications/analysis-hillary-clintons-tax-proposals/full" TargetMode="External"/><Relationship Id="rId31" Type="http://schemas.openxmlformats.org/officeDocument/2006/relationships/hyperlink" Target="https://www.hillaryclinton.com/briefing/factsheets/2015/08/14/two-generation-approach/" TargetMode="External"/><Relationship Id="rId4" Type="http://schemas.openxmlformats.org/officeDocument/2006/relationships/hyperlink" Target="https://www.hillaryclinton.com/briefing/factsheets/2015/11/30/clinton-infrastructure-plan-builds-tomorrows-economy-today/" TargetMode="External"/><Relationship Id="rId9" Type="http://schemas.openxmlformats.org/officeDocument/2006/relationships/hyperlink" Target="https://www.hillaryclinton.com/issues/early-childhood-education/" TargetMode="External"/><Relationship Id="rId14" Type="http://schemas.openxmlformats.org/officeDocument/2006/relationships/hyperlink" Target="http://thehill.com/policy/energy-environment/259938-clinton-outlines-30b-plan-to-help-coal-country" TargetMode="External"/><Relationship Id="rId22" Type="http://schemas.openxmlformats.org/officeDocument/2006/relationships/hyperlink" Target="https://www.jct.gov/publications.html?func=startdown&amp;id=4902" TargetMode="External"/><Relationship Id="rId27" Type="http://schemas.openxmlformats.org/officeDocument/2006/relationships/hyperlink" Target="https://www.hillaryclinton.com/briefing/factsheets/2015/09/02/combat-addiction/" TargetMode="External"/><Relationship Id="rId30" Type="http://schemas.openxmlformats.org/officeDocument/2006/relationships/hyperlink" Target="https://www.hillaryclinton.com/briefing/factsheets/2015/08/14/two-generation-approach/" TargetMode="External"/><Relationship Id="rId35" Type="http://schemas.openxmlformats.org/officeDocument/2006/relationships/hyperlink" Target="https://www.hillaryclinton.com/issues/paid-leav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tabSelected="1" topLeftCell="C10" zoomScale="55" zoomScaleNormal="55" workbookViewId="0">
      <selection activeCell="P65" sqref="P65"/>
    </sheetView>
  </sheetViews>
  <sheetFormatPr defaultRowHeight="15.75" x14ac:dyDescent="0.25"/>
  <cols>
    <col min="1" max="1" width="37.28515625" style="1" bestFit="1" customWidth="1"/>
    <col min="2" max="2" width="31" style="1" customWidth="1"/>
    <col min="3" max="3" width="42.140625" style="1" customWidth="1"/>
    <col min="4" max="4" width="127.7109375" style="1" customWidth="1"/>
    <col min="5" max="5" width="138.5703125" style="1" customWidth="1"/>
    <col min="6" max="6" width="13.5703125" style="1" customWidth="1"/>
    <col min="7" max="10" width="8.140625" style="1" customWidth="1"/>
    <col min="11" max="11" width="8.7109375" style="1" customWidth="1"/>
    <col min="12" max="12" width="8.140625" style="1" customWidth="1"/>
    <col min="13" max="15" width="8.7109375" style="1" customWidth="1"/>
    <col min="16" max="16" width="10" style="1" bestFit="1" customWidth="1"/>
    <col min="17" max="16384" width="9.140625" style="1"/>
  </cols>
  <sheetData>
    <row r="1" spans="1:16" x14ac:dyDescent="0.25">
      <c r="D1" s="1" t="s">
        <v>13</v>
      </c>
      <c r="E1" s="1" t="s">
        <v>31</v>
      </c>
    </row>
    <row r="2" spans="1:16" x14ac:dyDescent="0.25">
      <c r="F2" s="1">
        <v>2017</v>
      </c>
      <c r="G2" s="1">
        <v>2018</v>
      </c>
      <c r="H2" s="1">
        <v>2019</v>
      </c>
      <c r="I2" s="1">
        <v>2020</v>
      </c>
      <c r="J2" s="1">
        <v>2021</v>
      </c>
      <c r="K2" s="1">
        <v>2022</v>
      </c>
      <c r="L2" s="1">
        <v>2023</v>
      </c>
      <c r="M2" s="1">
        <v>2024</v>
      </c>
      <c r="N2" s="1">
        <v>2025</v>
      </c>
      <c r="O2" s="1">
        <v>2026</v>
      </c>
      <c r="P2" s="1" t="s">
        <v>3</v>
      </c>
    </row>
    <row r="3" spans="1:16" x14ac:dyDescent="0.25">
      <c r="A3" s="1" t="s">
        <v>0</v>
      </c>
    </row>
    <row r="4" spans="1:16" x14ac:dyDescent="0.25">
      <c r="A4" s="1">
        <v>1</v>
      </c>
      <c r="B4" s="1" t="s">
        <v>24</v>
      </c>
      <c r="F4" s="4"/>
      <c r="G4" s="4"/>
      <c r="H4" s="4"/>
      <c r="I4" s="4"/>
      <c r="J4" s="4"/>
      <c r="K4" s="4"/>
      <c r="L4" s="4"/>
      <c r="M4" s="4"/>
      <c r="N4" s="4"/>
      <c r="O4" s="4"/>
      <c r="P4" s="4"/>
    </row>
    <row r="5" spans="1:16" x14ac:dyDescent="0.25">
      <c r="C5" s="1" t="s">
        <v>24</v>
      </c>
      <c r="D5" s="2" t="s">
        <v>23</v>
      </c>
      <c r="E5" s="13" t="s">
        <v>83</v>
      </c>
      <c r="F5" s="4">
        <v>86</v>
      </c>
      <c r="G5" s="4">
        <f>F5*(1+(G76/100))</f>
        <v>89.697999999999993</v>
      </c>
      <c r="H5" s="4">
        <f t="shared" ref="H5:O5" si="0">G5*(1+(H76/100))</f>
        <v>93.196221999999992</v>
      </c>
      <c r="I5" s="4">
        <f t="shared" si="0"/>
        <v>96.737678435999996</v>
      </c>
      <c r="J5" s="4">
        <f t="shared" si="0"/>
        <v>100.70392325187599</v>
      </c>
      <c r="K5" s="4">
        <f t="shared" si="0"/>
        <v>104.8327841052029</v>
      </c>
      <c r="L5" s="4">
        <f t="shared" si="0"/>
        <v>109.13092825351622</v>
      </c>
      <c r="M5" s="4">
        <f t="shared" si="0"/>
        <v>113.60529631191038</v>
      </c>
      <c r="N5" s="4">
        <f t="shared" si="0"/>
        <v>118.26311346069869</v>
      </c>
      <c r="O5" s="4">
        <f t="shared" si="0"/>
        <v>123.11190111258733</v>
      </c>
      <c r="P5" s="4">
        <f t="shared" ref="P5" si="1">SUM(F5:O5)</f>
        <v>1035.2798469317916</v>
      </c>
    </row>
    <row r="6" spans="1:16" x14ac:dyDescent="0.25">
      <c r="F6" s="4"/>
      <c r="G6" s="4"/>
      <c r="H6" s="4"/>
      <c r="I6" s="4"/>
      <c r="J6" s="4"/>
      <c r="K6" s="4"/>
      <c r="L6" s="4"/>
      <c r="M6" s="4"/>
      <c r="N6" s="4"/>
      <c r="O6" s="4"/>
      <c r="P6" s="4"/>
    </row>
    <row r="7" spans="1:16" x14ac:dyDescent="0.25">
      <c r="A7" s="1">
        <v>2</v>
      </c>
      <c r="B7" s="1" t="s">
        <v>4</v>
      </c>
      <c r="D7" s="2"/>
      <c r="E7" s="2"/>
    </row>
    <row r="8" spans="1:16" x14ac:dyDescent="0.25">
      <c r="C8" s="1" t="s">
        <v>5</v>
      </c>
      <c r="D8" s="2" t="s">
        <v>9</v>
      </c>
      <c r="E8" s="3" t="s">
        <v>65</v>
      </c>
      <c r="F8" s="4">
        <v>18</v>
      </c>
      <c r="G8" s="4">
        <f t="shared" ref="G8:O8" si="2">F8*(1+(G74/100))</f>
        <v>18.430199999999999</v>
      </c>
      <c r="H8" s="4">
        <f t="shared" si="2"/>
        <v>18.868838759999999</v>
      </c>
      <c r="I8" s="4">
        <f t="shared" si="2"/>
        <v>19.325464657992001</v>
      </c>
      <c r="J8" s="4">
        <f t="shared" si="2"/>
        <v>19.793140902715407</v>
      </c>
      <c r="K8" s="4">
        <f t="shared" si="2"/>
        <v>20.270155598470851</v>
      </c>
      <c r="L8" s="4">
        <f t="shared" si="2"/>
        <v>20.756639332834151</v>
      </c>
      <c r="M8" s="4">
        <f t="shared" si="2"/>
        <v>21.256874340755456</v>
      </c>
      <c r="N8" s="4">
        <f t="shared" si="2"/>
        <v>21.771290699801739</v>
      </c>
      <c r="O8" s="4">
        <f t="shared" si="2"/>
        <v>22.300333063806921</v>
      </c>
      <c r="P8" s="4">
        <f>SUM(F8:O8)</f>
        <v>200.77293735637653</v>
      </c>
    </row>
    <row r="9" spans="1:16" x14ac:dyDescent="0.25">
      <c r="C9" s="1" t="s">
        <v>6</v>
      </c>
      <c r="D9" s="2" t="s">
        <v>9</v>
      </c>
      <c r="E9" s="3" t="s">
        <v>66</v>
      </c>
      <c r="F9" s="4">
        <v>4.5</v>
      </c>
      <c r="G9" s="4">
        <f t="shared" ref="G9:O9" si="3">F9*(1+(G74/100))</f>
        <v>4.6075499999999998</v>
      </c>
      <c r="H9" s="4">
        <f t="shared" si="3"/>
        <v>4.7172096899999998</v>
      </c>
      <c r="I9" s="4">
        <f t="shared" si="3"/>
        <v>4.8313661644980002</v>
      </c>
      <c r="J9" s="4">
        <f t="shared" si="3"/>
        <v>4.9482852256788519</v>
      </c>
      <c r="K9" s="4">
        <f t="shared" si="3"/>
        <v>5.0675388996177126</v>
      </c>
      <c r="L9" s="4">
        <f t="shared" si="3"/>
        <v>5.1891598332085378</v>
      </c>
      <c r="M9" s="4">
        <f t="shared" si="3"/>
        <v>5.3142185851888639</v>
      </c>
      <c r="N9" s="4">
        <f t="shared" si="3"/>
        <v>5.4428226749504347</v>
      </c>
      <c r="O9" s="4">
        <f t="shared" si="3"/>
        <v>5.5750832659517302</v>
      </c>
      <c r="P9" s="4">
        <f t="shared" ref="P9:P40" si="4">SUM(F9:O9)</f>
        <v>50.193234339094133</v>
      </c>
    </row>
    <row r="10" spans="1:16" x14ac:dyDescent="0.25">
      <c r="C10" s="1" t="s">
        <v>7</v>
      </c>
      <c r="D10" s="2" t="s">
        <v>9</v>
      </c>
      <c r="E10" s="3" t="s">
        <v>67</v>
      </c>
      <c r="F10" s="4">
        <v>8</v>
      </c>
      <c r="G10" s="4">
        <f t="shared" ref="G10:O10" si="5">F10*(1+(G76/100))</f>
        <v>8.3439999999999994</v>
      </c>
      <c r="H10" s="4">
        <f t="shared" si="5"/>
        <v>8.6694159999999982</v>
      </c>
      <c r="I10" s="4">
        <f t="shared" si="5"/>
        <v>8.998853807999998</v>
      </c>
      <c r="J10" s="4">
        <f t="shared" si="5"/>
        <v>9.3678068141279969</v>
      </c>
      <c r="K10" s="4">
        <f t="shared" si="5"/>
        <v>9.751886893507244</v>
      </c>
      <c r="L10" s="4">
        <f t="shared" si="5"/>
        <v>10.151714256141041</v>
      </c>
      <c r="M10" s="4">
        <f t="shared" si="5"/>
        <v>10.567934540642822</v>
      </c>
      <c r="N10" s="4">
        <f t="shared" si="5"/>
        <v>11.001219856809177</v>
      </c>
      <c r="O10" s="4">
        <f t="shared" si="5"/>
        <v>11.452269870938352</v>
      </c>
      <c r="P10" s="4">
        <f t="shared" si="4"/>
        <v>96.305102040166616</v>
      </c>
    </row>
    <row r="11" spans="1:16" x14ac:dyDescent="0.25">
      <c r="D11" s="2"/>
      <c r="E11" s="2"/>
      <c r="F11" s="4"/>
      <c r="G11" s="4"/>
      <c r="H11" s="4"/>
      <c r="I11" s="4"/>
      <c r="J11" s="4"/>
      <c r="K11" s="4"/>
      <c r="L11" s="4"/>
      <c r="M11" s="4"/>
      <c r="N11" s="4"/>
      <c r="O11" s="4"/>
      <c r="P11" s="4"/>
    </row>
    <row r="12" spans="1:16" x14ac:dyDescent="0.25">
      <c r="A12" s="1">
        <v>3</v>
      </c>
      <c r="B12" s="1" t="s">
        <v>35</v>
      </c>
      <c r="F12" s="4"/>
      <c r="G12" s="4"/>
      <c r="H12" s="4"/>
      <c r="I12" s="4"/>
      <c r="J12" s="4"/>
      <c r="K12" s="4"/>
      <c r="L12" s="4"/>
      <c r="M12" s="4"/>
      <c r="N12" s="4"/>
      <c r="O12" s="4"/>
      <c r="P12" s="4"/>
    </row>
    <row r="13" spans="1:16" x14ac:dyDescent="0.25">
      <c r="C13" s="1" t="s">
        <v>33</v>
      </c>
      <c r="D13" s="2" t="s">
        <v>34</v>
      </c>
      <c r="E13" s="2" t="s">
        <v>78</v>
      </c>
      <c r="F13" s="4">
        <v>28</v>
      </c>
      <c r="G13" s="4">
        <f>F13*(1+(G76/100))</f>
        <v>29.203999999999997</v>
      </c>
      <c r="H13" s="4">
        <f t="shared" ref="H13:O13" si="6">G13*(1+(H76/100))</f>
        <v>30.342955999999994</v>
      </c>
      <c r="I13" s="4">
        <f t="shared" si="6"/>
        <v>31.495988327999996</v>
      </c>
      <c r="J13" s="4">
        <f t="shared" si="6"/>
        <v>32.787323849447993</v>
      </c>
      <c r="K13" s="4">
        <f t="shared" si="6"/>
        <v>34.131604127275359</v>
      </c>
      <c r="L13" s="4">
        <f t="shared" si="6"/>
        <v>35.530999896493647</v>
      </c>
      <c r="M13" s="4">
        <f t="shared" si="6"/>
        <v>36.987770892249884</v>
      </c>
      <c r="N13" s="4">
        <f t="shared" si="6"/>
        <v>38.504269498832123</v>
      </c>
      <c r="O13" s="4">
        <f t="shared" si="6"/>
        <v>40.082944548284239</v>
      </c>
      <c r="P13" s="4">
        <f t="shared" ref="P13" si="7">SUM(F13:O13)</f>
        <v>337.06785714058321</v>
      </c>
    </row>
    <row r="14" spans="1:16" x14ac:dyDescent="0.25">
      <c r="P14" s="4"/>
    </row>
    <row r="15" spans="1:16" x14ac:dyDescent="0.25">
      <c r="A15" s="1">
        <v>4</v>
      </c>
      <c r="B15" s="1" t="s">
        <v>15</v>
      </c>
      <c r="D15" s="2"/>
      <c r="F15" s="4"/>
      <c r="G15" s="4"/>
      <c r="H15" s="4"/>
      <c r="I15" s="4"/>
      <c r="J15" s="4"/>
      <c r="K15" s="4"/>
      <c r="L15" s="4"/>
      <c r="M15" s="4"/>
      <c r="N15" s="4"/>
      <c r="O15" s="4"/>
      <c r="P15" s="4"/>
    </row>
    <row r="16" spans="1:16" x14ac:dyDescent="0.25">
      <c r="C16" s="1" t="s">
        <v>17</v>
      </c>
      <c r="D16" s="2" t="s">
        <v>16</v>
      </c>
      <c r="E16" s="1" t="s">
        <v>68</v>
      </c>
      <c r="F16" s="4">
        <v>4.314516129032258</v>
      </c>
      <c r="G16" s="4">
        <v>14.899193548387098</v>
      </c>
      <c r="H16" s="4">
        <v>24.889112903225808</v>
      </c>
      <c r="I16" s="4">
        <v>33.649193548387096</v>
      </c>
      <c r="J16" s="4">
        <v>39.475806451612904</v>
      </c>
      <c r="K16" s="4">
        <v>39.385080645161295</v>
      </c>
      <c r="L16" s="4">
        <v>31.683467741935488</v>
      </c>
      <c r="M16" s="4">
        <v>23.20564516129032</v>
      </c>
      <c r="N16" s="4">
        <v>15.766129032258066</v>
      </c>
      <c r="O16" s="4">
        <v>10.524193548387096</v>
      </c>
      <c r="P16" s="4">
        <f t="shared" si="4"/>
        <v>237.79233870967744</v>
      </c>
    </row>
    <row r="17" spans="1:16" x14ac:dyDescent="0.25">
      <c r="C17" s="1" t="s">
        <v>18</v>
      </c>
      <c r="D17" s="2" t="s">
        <v>16</v>
      </c>
      <c r="E17" s="2" t="s">
        <v>79</v>
      </c>
      <c r="F17" s="4">
        <v>1.6500000000000001E-2</v>
      </c>
      <c r="G17" s="4">
        <v>9.2999999999999999E-2</v>
      </c>
      <c r="H17" s="4">
        <v>0.27950000000000003</v>
      </c>
      <c r="I17" s="4">
        <v>0.57699999999999996</v>
      </c>
      <c r="J17" s="4">
        <v>0.99249999999999994</v>
      </c>
      <c r="K17" s="4">
        <v>1.5050000000000001</v>
      </c>
      <c r="L17" s="4">
        <v>2.0075000000000003</v>
      </c>
      <c r="M17" s="4">
        <v>2.4374999999999996</v>
      </c>
      <c r="N17" s="4">
        <v>2.7435</v>
      </c>
      <c r="O17" s="4">
        <v>2.859</v>
      </c>
      <c r="P17" s="4">
        <f t="shared" si="4"/>
        <v>13.511000000000001</v>
      </c>
    </row>
    <row r="18" spans="1:16" x14ac:dyDescent="0.25">
      <c r="F18" s="4"/>
      <c r="G18" s="4"/>
      <c r="H18" s="4"/>
      <c r="I18" s="4"/>
      <c r="J18" s="4"/>
      <c r="K18" s="4"/>
      <c r="L18" s="4"/>
      <c r="M18" s="4"/>
      <c r="N18" s="4"/>
      <c r="O18" s="4"/>
      <c r="P18" s="4"/>
    </row>
    <row r="19" spans="1:16" x14ac:dyDescent="0.25">
      <c r="A19" s="1">
        <v>5</v>
      </c>
      <c r="B19" s="1" t="s">
        <v>55</v>
      </c>
      <c r="F19" s="4"/>
      <c r="G19" s="4"/>
      <c r="H19" s="4"/>
      <c r="I19" s="4"/>
      <c r="J19" s="4"/>
      <c r="K19" s="4"/>
      <c r="L19" s="4"/>
      <c r="M19" s="4"/>
      <c r="N19" s="4"/>
      <c r="O19" s="4"/>
      <c r="P19" s="4"/>
    </row>
    <row r="20" spans="1:16" x14ac:dyDescent="0.25">
      <c r="C20" s="6" t="s">
        <v>57</v>
      </c>
      <c r="D20" s="2" t="s">
        <v>56</v>
      </c>
      <c r="E20" s="2" t="s">
        <v>56</v>
      </c>
      <c r="F20" s="4">
        <v>20</v>
      </c>
      <c r="G20" s="4">
        <v>20</v>
      </c>
      <c r="H20" s="4">
        <v>20</v>
      </c>
      <c r="I20" s="4">
        <v>20</v>
      </c>
      <c r="J20" s="4">
        <v>20</v>
      </c>
      <c r="K20" s="4">
        <v>20</v>
      </c>
      <c r="L20" s="4">
        <v>20</v>
      </c>
      <c r="M20" s="4">
        <v>20</v>
      </c>
      <c r="N20" s="4">
        <v>20</v>
      </c>
      <c r="O20" s="4">
        <v>20</v>
      </c>
      <c r="P20" s="4">
        <f t="shared" ref="P20" si="8">SUM(F20:O20)</f>
        <v>200</v>
      </c>
    </row>
    <row r="22" spans="1:16" x14ac:dyDescent="0.25">
      <c r="A22" s="1">
        <v>6</v>
      </c>
      <c r="B22" s="1" t="s">
        <v>10</v>
      </c>
      <c r="D22" s="2"/>
      <c r="E22" s="2"/>
      <c r="F22" s="4"/>
      <c r="G22" s="4"/>
      <c r="H22" s="4"/>
      <c r="I22" s="4"/>
      <c r="J22" s="4"/>
      <c r="K22" s="4"/>
      <c r="L22" s="4"/>
      <c r="M22" s="4"/>
      <c r="N22" s="4"/>
      <c r="O22" s="4"/>
      <c r="P22" s="4"/>
    </row>
    <row r="23" spans="1:16" x14ac:dyDescent="0.25">
      <c r="C23" s="1" t="s">
        <v>22</v>
      </c>
      <c r="D23" s="5" t="s">
        <v>20</v>
      </c>
      <c r="E23" s="5" t="s">
        <v>81</v>
      </c>
      <c r="F23" s="4">
        <v>0.25</v>
      </c>
      <c r="G23" s="4">
        <f>F23*(1+(G74/100))</f>
        <v>0.25597500000000001</v>
      </c>
      <c r="H23" s="4">
        <f t="shared" ref="H23:O23" si="9">G23*(1+(H74/100))</f>
        <v>0.26206720500000003</v>
      </c>
      <c r="I23" s="4">
        <f t="shared" si="9"/>
        <v>0.26840923136100003</v>
      </c>
      <c r="J23" s="4">
        <f t="shared" si="9"/>
        <v>0.27490473475993621</v>
      </c>
      <c r="K23" s="4">
        <f t="shared" si="9"/>
        <v>0.28152993886765065</v>
      </c>
      <c r="L23" s="4">
        <f t="shared" si="9"/>
        <v>0.28828665740047427</v>
      </c>
      <c r="M23" s="4">
        <f t="shared" si="9"/>
        <v>0.29523436584382567</v>
      </c>
      <c r="N23" s="4">
        <f t="shared" si="9"/>
        <v>0.30237903749724626</v>
      </c>
      <c r="O23" s="4">
        <f t="shared" si="9"/>
        <v>0.30972684810842932</v>
      </c>
      <c r="P23" s="4">
        <f t="shared" ref="P23:P25" si="10">SUM(F23:O23)</f>
        <v>2.7885130188385627</v>
      </c>
    </row>
    <row r="24" spans="1:16" x14ac:dyDescent="0.25">
      <c r="C24" s="1" t="s">
        <v>21</v>
      </c>
      <c r="D24" s="5" t="s">
        <v>19</v>
      </c>
      <c r="E24" s="2" t="s">
        <v>82</v>
      </c>
      <c r="F24" s="4">
        <v>1.8</v>
      </c>
      <c r="G24" s="4">
        <f>F24*(1+(G74/100))</f>
        <v>1.8430200000000001</v>
      </c>
      <c r="H24" s="4">
        <f t="shared" ref="H24:O24" si="11">G24*(1+(H74/100))</f>
        <v>1.8868838760000002</v>
      </c>
      <c r="I24" s="4">
        <f t="shared" si="11"/>
        <v>1.9325464657992002</v>
      </c>
      <c r="J24" s="4">
        <f t="shared" si="11"/>
        <v>1.9793140902715409</v>
      </c>
      <c r="K24" s="4">
        <f t="shared" si="11"/>
        <v>2.0270155598470851</v>
      </c>
      <c r="L24" s="4">
        <f t="shared" si="11"/>
        <v>2.075663933283415</v>
      </c>
      <c r="M24" s="4">
        <f t="shared" si="11"/>
        <v>2.1256874340755454</v>
      </c>
      <c r="N24" s="4">
        <f t="shared" si="11"/>
        <v>2.1771290699801735</v>
      </c>
      <c r="O24" s="4">
        <f t="shared" si="11"/>
        <v>2.2300333063806916</v>
      </c>
      <c r="P24" s="4">
        <f t="shared" si="10"/>
        <v>20.077293735637653</v>
      </c>
    </row>
    <row r="25" spans="1:16" x14ac:dyDescent="0.25">
      <c r="C25" s="1" t="s">
        <v>11</v>
      </c>
      <c r="D25" s="5" t="s">
        <v>12</v>
      </c>
      <c r="E25" s="2" t="s">
        <v>80</v>
      </c>
      <c r="F25" s="4">
        <v>7</v>
      </c>
      <c r="G25" s="4">
        <f>F25*(1+(G76/100))</f>
        <v>7.3009999999999993</v>
      </c>
      <c r="H25" s="4">
        <f t="shared" ref="H25:O25" si="12">G25*(1+(H76/100))</f>
        <v>7.5857389999999985</v>
      </c>
      <c r="I25" s="4">
        <f t="shared" si="12"/>
        <v>7.8739970819999989</v>
      </c>
      <c r="J25" s="4">
        <f t="shared" si="12"/>
        <v>8.1968309623619984</v>
      </c>
      <c r="K25" s="4">
        <f t="shared" si="12"/>
        <v>8.5329010318188399</v>
      </c>
      <c r="L25" s="4">
        <f t="shared" si="12"/>
        <v>8.8827499741234117</v>
      </c>
      <c r="M25" s="4">
        <f t="shared" si="12"/>
        <v>9.246942723062471</v>
      </c>
      <c r="N25" s="4">
        <f t="shared" si="12"/>
        <v>9.6260673747080308</v>
      </c>
      <c r="O25" s="4">
        <f t="shared" si="12"/>
        <v>10.02073613707106</v>
      </c>
      <c r="P25" s="4">
        <f t="shared" si="10"/>
        <v>84.266964285145804</v>
      </c>
    </row>
    <row r="26" spans="1:16" x14ac:dyDescent="0.25">
      <c r="D26" s="5"/>
      <c r="E26" s="2"/>
      <c r="F26" s="4"/>
      <c r="G26" s="4"/>
      <c r="H26" s="4"/>
      <c r="I26" s="4"/>
      <c r="J26" s="4"/>
      <c r="K26" s="4"/>
      <c r="L26" s="4"/>
      <c r="M26" s="4"/>
      <c r="N26" s="4"/>
      <c r="O26" s="4"/>
      <c r="P26" s="4"/>
    </row>
    <row r="27" spans="1:16" x14ac:dyDescent="0.25">
      <c r="A27" s="1">
        <v>7</v>
      </c>
      <c r="B27" s="1" t="s">
        <v>25</v>
      </c>
      <c r="F27" s="4"/>
      <c r="G27" s="4"/>
      <c r="H27" s="4"/>
      <c r="I27" s="4"/>
      <c r="J27" s="4"/>
      <c r="K27" s="4"/>
      <c r="L27" s="4"/>
      <c r="M27" s="4"/>
      <c r="N27" s="4"/>
      <c r="O27" s="4"/>
      <c r="P27" s="4"/>
    </row>
    <row r="28" spans="1:16" x14ac:dyDescent="0.25">
      <c r="C28" s="1" t="s">
        <v>26</v>
      </c>
      <c r="D28" s="2" t="s">
        <v>27</v>
      </c>
      <c r="E28" s="1" t="s">
        <v>69</v>
      </c>
      <c r="F28" s="4">
        <v>4.2566844919786098</v>
      </c>
      <c r="G28" s="4">
        <v>12</v>
      </c>
      <c r="H28" s="4">
        <v>3.7433155080213902</v>
      </c>
      <c r="I28" s="4">
        <v>0</v>
      </c>
      <c r="J28" s="4">
        <v>0</v>
      </c>
      <c r="K28" s="4">
        <v>0</v>
      </c>
      <c r="L28" s="4">
        <v>0</v>
      </c>
      <c r="M28" s="4">
        <v>0</v>
      </c>
      <c r="N28" s="4">
        <v>0</v>
      </c>
      <c r="O28" s="4">
        <v>0</v>
      </c>
      <c r="P28" s="4">
        <f t="shared" si="4"/>
        <v>20</v>
      </c>
    </row>
    <row r="29" spans="1:16" x14ac:dyDescent="0.25">
      <c r="C29" s="1" t="s">
        <v>28</v>
      </c>
      <c r="D29" s="2" t="s">
        <v>27</v>
      </c>
      <c r="E29" s="1" t="s">
        <v>70</v>
      </c>
      <c r="F29" s="4">
        <v>1.0641711229946524</v>
      </c>
      <c r="G29" s="4">
        <v>3</v>
      </c>
      <c r="H29" s="4">
        <v>0.93582887700534756</v>
      </c>
      <c r="I29" s="4">
        <v>0</v>
      </c>
      <c r="J29" s="4">
        <v>0</v>
      </c>
      <c r="K29" s="4">
        <v>0</v>
      </c>
      <c r="L29" s="4">
        <v>0</v>
      </c>
      <c r="M29" s="4">
        <v>0</v>
      </c>
      <c r="N29" s="4">
        <v>0</v>
      </c>
      <c r="O29" s="4">
        <v>0</v>
      </c>
      <c r="P29" s="4">
        <f t="shared" si="4"/>
        <v>5</v>
      </c>
    </row>
    <row r="30" spans="1:16" x14ac:dyDescent="0.25">
      <c r="C30" s="1" t="s">
        <v>29</v>
      </c>
      <c r="D30" s="2" t="s">
        <v>27</v>
      </c>
      <c r="E30" s="3" t="s">
        <v>77</v>
      </c>
      <c r="F30" s="4">
        <v>2.1</v>
      </c>
      <c r="G30" s="4">
        <f t="shared" ref="G30:O30" si="13">F30*(1+(G76/100))</f>
        <v>2.1903000000000001</v>
      </c>
      <c r="H30" s="4">
        <f t="shared" si="13"/>
        <v>2.2757217000000001</v>
      </c>
      <c r="I30" s="4">
        <f t="shared" si="13"/>
        <v>2.3621991246</v>
      </c>
      <c r="J30" s="4">
        <f t="shared" si="13"/>
        <v>2.4590492887086</v>
      </c>
      <c r="K30" s="4">
        <f t="shared" si="13"/>
        <v>2.5598703095456523</v>
      </c>
      <c r="L30" s="4">
        <f t="shared" si="13"/>
        <v>2.664824992237024</v>
      </c>
      <c r="M30" s="4">
        <f t="shared" si="13"/>
        <v>2.7740828169187419</v>
      </c>
      <c r="N30" s="4">
        <f t="shared" si="13"/>
        <v>2.8878202124124099</v>
      </c>
      <c r="O30" s="4">
        <f t="shared" si="13"/>
        <v>3.0062208411213187</v>
      </c>
      <c r="P30" s="4">
        <f t="shared" si="4"/>
        <v>25.280089285543749</v>
      </c>
    </row>
    <row r="31" spans="1:16" x14ac:dyDescent="0.25">
      <c r="C31" s="1" t="s">
        <v>32</v>
      </c>
      <c r="D31" s="2" t="s">
        <v>27</v>
      </c>
      <c r="E31" s="3" t="s">
        <v>77</v>
      </c>
      <c r="F31" s="4">
        <v>2.1</v>
      </c>
      <c r="G31" s="4">
        <f t="shared" ref="G31:O31" si="14">F31*(1+(G76/100))</f>
        <v>2.1903000000000001</v>
      </c>
      <c r="H31" s="4">
        <f t="shared" si="14"/>
        <v>2.2757217000000001</v>
      </c>
      <c r="I31" s="4">
        <f t="shared" si="14"/>
        <v>2.3621991246</v>
      </c>
      <c r="J31" s="4">
        <f t="shared" si="14"/>
        <v>2.4590492887086</v>
      </c>
      <c r="K31" s="4">
        <f t="shared" si="14"/>
        <v>2.5598703095456523</v>
      </c>
      <c r="L31" s="4">
        <f t="shared" si="14"/>
        <v>2.664824992237024</v>
      </c>
      <c r="M31" s="4">
        <f t="shared" si="14"/>
        <v>2.7740828169187419</v>
      </c>
      <c r="N31" s="4">
        <f t="shared" si="14"/>
        <v>2.8878202124124099</v>
      </c>
      <c r="O31" s="4">
        <f t="shared" si="14"/>
        <v>3.0062208411213187</v>
      </c>
      <c r="P31" s="4">
        <f t="shared" si="4"/>
        <v>25.280089285543749</v>
      </c>
    </row>
    <row r="32" spans="1:16" x14ac:dyDescent="0.25">
      <c r="F32" s="4"/>
      <c r="G32" s="4"/>
      <c r="H32" s="4"/>
      <c r="I32" s="4"/>
      <c r="J32" s="4"/>
      <c r="K32" s="4"/>
      <c r="L32" s="4"/>
      <c r="M32" s="4"/>
      <c r="N32" s="4"/>
      <c r="O32" s="4"/>
      <c r="P32" s="4"/>
    </row>
    <row r="33" spans="1:16" x14ac:dyDescent="0.25">
      <c r="A33" s="1">
        <v>8</v>
      </c>
      <c r="B33" s="1" t="s">
        <v>36</v>
      </c>
      <c r="P33" s="4"/>
    </row>
    <row r="34" spans="1:16" x14ac:dyDescent="0.25">
      <c r="C34" s="1" t="s">
        <v>36</v>
      </c>
      <c r="D34" s="2" t="s">
        <v>37</v>
      </c>
      <c r="E34" s="2" t="s">
        <v>30</v>
      </c>
      <c r="F34" s="4">
        <v>0.13</v>
      </c>
      <c r="G34" s="4">
        <v>1.2350000000000001</v>
      </c>
      <c r="H34" s="4">
        <v>3.11</v>
      </c>
      <c r="I34" s="4">
        <v>5.4560000000000004</v>
      </c>
      <c r="J34" s="4">
        <v>7.36</v>
      </c>
      <c r="K34" s="4">
        <v>8.7729999999999997</v>
      </c>
      <c r="L34" s="4">
        <v>9.7870000000000008</v>
      </c>
      <c r="M34" s="4">
        <v>10.56</v>
      </c>
      <c r="N34" s="4">
        <v>10.275</v>
      </c>
      <c r="O34" s="4">
        <v>9.3559999999999999</v>
      </c>
      <c r="P34" s="4">
        <f t="shared" si="4"/>
        <v>66.042000000000002</v>
      </c>
    </row>
    <row r="35" spans="1:16" x14ac:dyDescent="0.25">
      <c r="P35" s="4"/>
    </row>
    <row r="36" spans="1:16" x14ac:dyDescent="0.25">
      <c r="A36" s="1">
        <v>9</v>
      </c>
      <c r="B36" s="1" t="s">
        <v>38</v>
      </c>
      <c r="P36" s="4"/>
    </row>
    <row r="37" spans="1:16" x14ac:dyDescent="0.25">
      <c r="C37" s="1" t="s">
        <v>40</v>
      </c>
      <c r="D37" s="2" t="s">
        <v>39</v>
      </c>
      <c r="E37" s="2" t="s">
        <v>39</v>
      </c>
      <c r="F37" s="1">
        <v>6</v>
      </c>
      <c r="G37" s="1">
        <v>6</v>
      </c>
      <c r="H37" s="1">
        <v>6</v>
      </c>
      <c r="I37" s="1">
        <v>6</v>
      </c>
      <c r="J37" s="1">
        <v>6</v>
      </c>
      <c r="K37" s="1">
        <v>6</v>
      </c>
      <c r="L37" s="1">
        <v>6</v>
      </c>
      <c r="M37" s="1">
        <v>6</v>
      </c>
      <c r="N37" s="1">
        <v>6</v>
      </c>
      <c r="O37" s="1">
        <v>6</v>
      </c>
      <c r="P37" s="4">
        <f t="shared" si="4"/>
        <v>60</v>
      </c>
    </row>
    <row r="38" spans="1:16" x14ac:dyDescent="0.25">
      <c r="P38" s="4"/>
    </row>
    <row r="39" spans="1:16" x14ac:dyDescent="0.25">
      <c r="A39" s="1">
        <v>10</v>
      </c>
      <c r="B39" s="1" t="s">
        <v>41</v>
      </c>
      <c r="P39" s="4"/>
    </row>
    <row r="40" spans="1:16" x14ac:dyDescent="0.25">
      <c r="C40" s="3" t="s">
        <v>44</v>
      </c>
      <c r="D40" s="2" t="s">
        <v>42</v>
      </c>
      <c r="E40" s="2" t="s">
        <v>43</v>
      </c>
      <c r="F40" s="1">
        <v>3</v>
      </c>
      <c r="G40" s="1">
        <v>3</v>
      </c>
      <c r="H40" s="1">
        <v>3</v>
      </c>
      <c r="I40" s="1">
        <v>3</v>
      </c>
      <c r="J40" s="1">
        <v>3</v>
      </c>
      <c r="K40" s="1">
        <v>3</v>
      </c>
      <c r="L40" s="1">
        <v>3</v>
      </c>
      <c r="M40" s="1">
        <v>3</v>
      </c>
      <c r="N40" s="1">
        <v>3</v>
      </c>
      <c r="O40" s="1">
        <v>3</v>
      </c>
      <c r="P40" s="4">
        <f t="shared" si="4"/>
        <v>30</v>
      </c>
    </row>
    <row r="41" spans="1:16" x14ac:dyDescent="0.25">
      <c r="P41" s="4"/>
    </row>
    <row r="42" spans="1:16" x14ac:dyDescent="0.25">
      <c r="A42" s="1">
        <v>11</v>
      </c>
      <c r="B42" s="1" t="s">
        <v>45</v>
      </c>
      <c r="P42" s="4"/>
    </row>
    <row r="43" spans="1:16" x14ac:dyDescent="0.25">
      <c r="C43" s="1" t="s">
        <v>45</v>
      </c>
      <c r="D43" s="2" t="s">
        <v>46</v>
      </c>
      <c r="E43" s="2" t="s">
        <v>46</v>
      </c>
      <c r="F43" s="1">
        <v>2</v>
      </c>
      <c r="G43" s="1">
        <v>2</v>
      </c>
      <c r="H43" s="1">
        <v>2</v>
      </c>
      <c r="I43" s="1">
        <v>2</v>
      </c>
      <c r="J43" s="1">
        <v>2</v>
      </c>
      <c r="K43" s="1">
        <v>2</v>
      </c>
      <c r="L43" s="1">
        <v>2</v>
      </c>
      <c r="M43" s="1">
        <v>2</v>
      </c>
      <c r="N43" s="1">
        <v>2</v>
      </c>
      <c r="O43" s="1">
        <v>2</v>
      </c>
      <c r="P43" s="4">
        <f>SUM(F43:O43)</f>
        <v>20</v>
      </c>
    </row>
    <row r="44" spans="1:16" x14ac:dyDescent="0.25">
      <c r="P44" s="4"/>
    </row>
    <row r="45" spans="1:16" x14ac:dyDescent="0.25">
      <c r="A45" s="1">
        <v>12</v>
      </c>
      <c r="B45" s="1" t="s">
        <v>47</v>
      </c>
      <c r="P45" s="4"/>
    </row>
    <row r="46" spans="1:16" x14ac:dyDescent="0.25">
      <c r="C46" s="1" t="s">
        <v>49</v>
      </c>
      <c r="D46" s="2" t="s">
        <v>48</v>
      </c>
      <c r="E46" s="2" t="s">
        <v>48</v>
      </c>
      <c r="F46" s="1">
        <v>1</v>
      </c>
      <c r="G46" s="1">
        <v>1</v>
      </c>
      <c r="H46" s="1">
        <v>1</v>
      </c>
      <c r="I46" s="1">
        <v>1</v>
      </c>
      <c r="J46" s="1">
        <v>1</v>
      </c>
      <c r="K46" s="1">
        <v>1</v>
      </c>
      <c r="L46" s="1">
        <v>1</v>
      </c>
      <c r="M46" s="1">
        <v>1</v>
      </c>
      <c r="N46" s="1">
        <v>1</v>
      </c>
      <c r="O46" s="1">
        <v>1</v>
      </c>
      <c r="P46" s="4">
        <f>SUM(F46:O46)</f>
        <v>10</v>
      </c>
    </row>
    <row r="47" spans="1:16" x14ac:dyDescent="0.25">
      <c r="P47" s="4"/>
    </row>
    <row r="48" spans="1:16" x14ac:dyDescent="0.25">
      <c r="A48" s="1">
        <v>13</v>
      </c>
      <c r="B48" s="1" t="s">
        <v>50</v>
      </c>
      <c r="P48" s="4"/>
    </row>
    <row r="49" spans="1:16" x14ac:dyDescent="0.25">
      <c r="C49" s="1" t="s">
        <v>51</v>
      </c>
      <c r="D49" s="2" t="s">
        <v>52</v>
      </c>
      <c r="E49" s="2" t="s">
        <v>52</v>
      </c>
      <c r="F49" s="4">
        <v>0.75</v>
      </c>
      <c r="G49" s="4">
        <v>0.75</v>
      </c>
      <c r="H49" s="4">
        <v>0.75</v>
      </c>
      <c r="I49" s="4">
        <v>0.75</v>
      </c>
      <c r="J49" s="4">
        <v>0.75</v>
      </c>
      <c r="K49" s="4">
        <v>0.75</v>
      </c>
      <c r="L49" s="4">
        <v>0.75</v>
      </c>
      <c r="M49" s="4">
        <v>0.75</v>
      </c>
      <c r="N49" s="4">
        <v>0.75</v>
      </c>
      <c r="O49" s="4">
        <v>0.75</v>
      </c>
      <c r="P49" s="4">
        <f t="shared" ref="P49:P50" si="15">SUM(F49:O49)</f>
        <v>7.5</v>
      </c>
    </row>
    <row r="50" spans="1:16" x14ac:dyDescent="0.25">
      <c r="C50" s="1" t="s">
        <v>53</v>
      </c>
      <c r="D50" s="2" t="s">
        <v>52</v>
      </c>
      <c r="E50" s="2" t="s">
        <v>52</v>
      </c>
      <c r="F50" s="4">
        <v>0.25</v>
      </c>
      <c r="G50" s="4">
        <v>0.25</v>
      </c>
      <c r="H50" s="4">
        <v>0.25</v>
      </c>
      <c r="I50" s="4">
        <v>0.25</v>
      </c>
      <c r="J50" s="4">
        <v>0.25</v>
      </c>
      <c r="K50" s="4">
        <v>0.25</v>
      </c>
      <c r="L50" s="4">
        <v>0.25</v>
      </c>
      <c r="M50" s="4">
        <v>0.25</v>
      </c>
      <c r="N50" s="4">
        <v>0.25</v>
      </c>
      <c r="O50" s="4">
        <v>0.25</v>
      </c>
      <c r="P50" s="4">
        <f t="shared" si="15"/>
        <v>2.5</v>
      </c>
    </row>
    <row r="51" spans="1:16" x14ac:dyDescent="0.25">
      <c r="F51" s="4"/>
      <c r="G51" s="4"/>
      <c r="H51" s="4"/>
      <c r="I51" s="4"/>
      <c r="J51" s="4"/>
      <c r="K51" s="4"/>
      <c r="L51" s="4"/>
      <c r="M51" s="4"/>
      <c r="N51" s="4"/>
      <c r="O51" s="4"/>
      <c r="P51" s="4"/>
    </row>
    <row r="52" spans="1:16" s="9" customFormat="1" x14ac:dyDescent="0.25">
      <c r="A52" s="9" t="s">
        <v>54</v>
      </c>
      <c r="F52" s="10">
        <f>SUM(F5:F51)</f>
        <v>200.53187174400551</v>
      </c>
      <c r="G52" s="10">
        <f t="shared" ref="G52:P52" si="16">SUM(G5:G51)</f>
        <v>228.29153854838711</v>
      </c>
      <c r="H52" s="10">
        <f t="shared" si="16"/>
        <v>236.03853321925257</v>
      </c>
      <c r="I52" s="10">
        <f t="shared" si="16"/>
        <v>248.8708959712373</v>
      </c>
      <c r="J52" s="10">
        <f t="shared" si="16"/>
        <v>263.79793486026983</v>
      </c>
      <c r="K52" s="10">
        <f t="shared" si="16"/>
        <v>272.67823741886025</v>
      </c>
      <c r="L52" s="10">
        <f t="shared" si="16"/>
        <v>273.81375986341044</v>
      </c>
      <c r="M52" s="10">
        <f t="shared" si="16"/>
        <v>274.15126998885705</v>
      </c>
      <c r="N52" s="10">
        <f t="shared" si="16"/>
        <v>274.64856113036052</v>
      </c>
      <c r="O52" s="10">
        <f t="shared" si="16"/>
        <v>276.83466338375854</v>
      </c>
      <c r="P52" s="10">
        <f t="shared" si="16"/>
        <v>2549.6572661283994</v>
      </c>
    </row>
    <row r="53" spans="1:16" s="6" customFormat="1" x14ac:dyDescent="0.25">
      <c r="F53" s="12"/>
      <c r="G53" s="12"/>
      <c r="H53" s="12"/>
      <c r="I53" s="12"/>
      <c r="J53" s="12"/>
      <c r="K53" s="12"/>
      <c r="L53" s="12"/>
      <c r="M53" s="12"/>
      <c r="N53" s="12"/>
      <c r="O53" s="12"/>
      <c r="P53" s="12"/>
    </row>
    <row r="54" spans="1:16" s="9" customFormat="1" x14ac:dyDescent="0.25">
      <c r="A54" s="9" t="s">
        <v>2</v>
      </c>
      <c r="F54" s="10">
        <f>F52+F63</f>
        <v>201.99384307427115</v>
      </c>
      <c r="G54" s="10">
        <f t="shared" ref="G54:P54" si="17">G52+G63</f>
        <v>234.50060642293076</v>
      </c>
      <c r="H54" s="10">
        <f t="shared" si="17"/>
        <v>248.16283367157806</v>
      </c>
      <c r="I54" s="10">
        <f t="shared" si="17"/>
        <v>266.16294678368689</v>
      </c>
      <c r="J54" s="10">
        <f t="shared" si="17"/>
        <v>286.66393003226364</v>
      </c>
      <c r="K54" s="10">
        <f t="shared" si="17"/>
        <v>301.03434917994031</v>
      </c>
      <c r="L54" s="10">
        <f t="shared" si="17"/>
        <v>307.63466041379337</v>
      </c>
      <c r="M54" s="10">
        <f t="shared" si="17"/>
        <v>313.34022507285084</v>
      </c>
      <c r="N54" s="10">
        <f t="shared" si="17"/>
        <v>319.02845727720722</v>
      </c>
      <c r="O54" s="10">
        <f t="shared" si="17"/>
        <v>326.17774581122552</v>
      </c>
      <c r="P54" s="10">
        <f t="shared" si="17"/>
        <v>2804.6995977397482</v>
      </c>
    </row>
    <row r="55" spans="1:16" s="6" customFormat="1" x14ac:dyDescent="0.25">
      <c r="A55" s="6" t="s">
        <v>63</v>
      </c>
    </row>
    <row r="56" spans="1:16" x14ac:dyDescent="0.25">
      <c r="B56" s="1" t="s">
        <v>62</v>
      </c>
    </row>
    <row r="57" spans="1:16" x14ac:dyDescent="0.25">
      <c r="C57" s="1" t="s">
        <v>58</v>
      </c>
      <c r="D57" s="2" t="s">
        <v>59</v>
      </c>
      <c r="E57" s="2" t="s">
        <v>59</v>
      </c>
      <c r="F57" s="4">
        <v>30.4</v>
      </c>
      <c r="G57" s="4">
        <v>63.1</v>
      </c>
      <c r="H57" s="4">
        <v>83.5</v>
      </c>
      <c r="I57" s="4">
        <v>98.3</v>
      </c>
      <c r="J57" s="4">
        <v>110.6</v>
      </c>
      <c r="K57" s="4">
        <v>122</v>
      </c>
      <c r="L57" s="4">
        <v>129.9</v>
      </c>
      <c r="M57" s="4">
        <v>137</v>
      </c>
      <c r="N57" s="4">
        <v>142.80000000000001</v>
      </c>
      <c r="O57" s="4">
        <v>152</v>
      </c>
      <c r="P57" s="4">
        <f>SUM(F57:O57)</f>
        <v>1069.5999999999999</v>
      </c>
    </row>
    <row r="58" spans="1:16" x14ac:dyDescent="0.25">
      <c r="C58" s="1" t="s">
        <v>60</v>
      </c>
      <c r="D58" s="2" t="s">
        <v>56</v>
      </c>
      <c r="E58" s="2" t="s">
        <v>61</v>
      </c>
      <c r="F58" s="4">
        <v>22.457999999999998</v>
      </c>
      <c r="G58" s="4">
        <v>3.5129999999999999</v>
      </c>
      <c r="H58" s="4">
        <v>20.465</v>
      </c>
      <c r="I58" s="4">
        <v>21.75</v>
      </c>
      <c r="J58" s="4">
        <v>23.481000000000002</v>
      </c>
      <c r="K58" s="4">
        <v>25.577999999999999</v>
      </c>
      <c r="L58" s="4">
        <v>27.846</v>
      </c>
      <c r="M58" s="4">
        <v>30.327999999999999</v>
      </c>
      <c r="N58" s="4">
        <v>33.258000000000003</v>
      </c>
      <c r="O58" s="4">
        <v>36.279000000000003</v>
      </c>
      <c r="P58" s="4">
        <f>SUM(F58:O58)</f>
        <v>244.95600000000002</v>
      </c>
    </row>
    <row r="59" spans="1:16" s="9" customFormat="1" x14ac:dyDescent="0.25">
      <c r="A59" s="9" t="s">
        <v>54</v>
      </c>
      <c r="F59" s="10">
        <f>F57+F58</f>
        <v>52.857999999999997</v>
      </c>
      <c r="G59" s="10">
        <f t="shared" ref="G59:P59" si="18">G57+G58</f>
        <v>66.613</v>
      </c>
      <c r="H59" s="10">
        <f t="shared" si="18"/>
        <v>103.965</v>
      </c>
      <c r="I59" s="10">
        <f t="shared" si="18"/>
        <v>120.05</v>
      </c>
      <c r="J59" s="10">
        <f t="shared" si="18"/>
        <v>134.08099999999999</v>
      </c>
      <c r="K59" s="10">
        <f t="shared" si="18"/>
        <v>147.578</v>
      </c>
      <c r="L59" s="10">
        <f t="shared" si="18"/>
        <v>157.74600000000001</v>
      </c>
      <c r="M59" s="10">
        <f t="shared" si="18"/>
        <v>167.328</v>
      </c>
      <c r="N59" s="10">
        <f t="shared" si="18"/>
        <v>176.05800000000002</v>
      </c>
      <c r="O59" s="10">
        <f t="shared" si="18"/>
        <v>188.279</v>
      </c>
      <c r="P59" s="10">
        <f t="shared" si="18"/>
        <v>1314.556</v>
      </c>
    </row>
    <row r="61" spans="1:16" s="9" customFormat="1" x14ac:dyDescent="0.25">
      <c r="A61" s="9" t="s">
        <v>64</v>
      </c>
      <c r="F61" s="10">
        <f>F52-F59</f>
        <v>147.67387174400551</v>
      </c>
      <c r="G61" s="10">
        <f t="shared" ref="G61:P61" si="19">G52-G59</f>
        <v>161.67853854838711</v>
      </c>
      <c r="H61" s="10">
        <f t="shared" si="19"/>
        <v>132.07353321925257</v>
      </c>
      <c r="I61" s="10">
        <f t="shared" si="19"/>
        <v>128.82089597123729</v>
      </c>
      <c r="J61" s="10">
        <f t="shared" si="19"/>
        <v>129.71693486026984</v>
      </c>
      <c r="K61" s="10">
        <f t="shared" si="19"/>
        <v>125.10023741886025</v>
      </c>
      <c r="L61" s="10">
        <f t="shared" si="19"/>
        <v>116.06775986341043</v>
      </c>
      <c r="M61" s="10">
        <f t="shared" si="19"/>
        <v>106.82326998885705</v>
      </c>
      <c r="N61" s="10">
        <f t="shared" si="19"/>
        <v>98.590561130360499</v>
      </c>
      <c r="O61" s="10">
        <f t="shared" si="19"/>
        <v>88.555663383758542</v>
      </c>
      <c r="P61" s="10">
        <f t="shared" si="19"/>
        <v>1235.1012661283994</v>
      </c>
    </row>
    <row r="63" spans="1:16" s="9" customFormat="1" x14ac:dyDescent="0.25">
      <c r="A63" s="9" t="s">
        <v>1</v>
      </c>
      <c r="E63" s="9" t="s">
        <v>75</v>
      </c>
      <c r="F63" s="10">
        <v>1.4619713302656547</v>
      </c>
      <c r="G63" s="10">
        <v>6.209067874543643</v>
      </c>
      <c r="H63" s="10">
        <v>12.124300452325485</v>
      </c>
      <c r="I63" s="10">
        <v>17.292050812449588</v>
      </c>
      <c r="J63" s="10">
        <v>22.865995171993795</v>
      </c>
      <c r="K63" s="10">
        <v>28.356111761080044</v>
      </c>
      <c r="L63" s="10">
        <v>33.820900550382909</v>
      </c>
      <c r="M63" s="10">
        <v>39.188955083993768</v>
      </c>
      <c r="N63" s="10">
        <v>44.379896146846711</v>
      </c>
      <c r="O63" s="10">
        <v>49.343082427466982</v>
      </c>
      <c r="P63" s="10">
        <f t="shared" ref="P63" si="20">SUM(F63:O63)</f>
        <v>255.04233161134857</v>
      </c>
    </row>
    <row r="65" spans="1:17" s="9" customFormat="1" x14ac:dyDescent="0.25">
      <c r="A65" s="9" t="s">
        <v>76</v>
      </c>
      <c r="F65" s="10">
        <f>F63+F61</f>
        <v>149.13584307427115</v>
      </c>
      <c r="G65" s="10">
        <f t="shared" ref="G65:P65" si="21">G63+G61</f>
        <v>167.88760642293076</v>
      </c>
      <c r="H65" s="10">
        <f t="shared" si="21"/>
        <v>144.19783367157805</v>
      </c>
      <c r="I65" s="10">
        <f t="shared" si="21"/>
        <v>146.11294678368688</v>
      </c>
      <c r="J65" s="10">
        <f t="shared" si="21"/>
        <v>152.58293003226365</v>
      </c>
      <c r="K65" s="10">
        <f t="shared" si="21"/>
        <v>153.45634917994028</v>
      </c>
      <c r="L65" s="10">
        <f t="shared" si="21"/>
        <v>149.88866041379333</v>
      </c>
      <c r="M65" s="10">
        <f t="shared" si="21"/>
        <v>146.01222507285081</v>
      </c>
      <c r="N65" s="10">
        <f t="shared" si="21"/>
        <v>142.9704572772072</v>
      </c>
      <c r="O65" s="10">
        <f t="shared" si="21"/>
        <v>137.89874581122552</v>
      </c>
      <c r="P65" s="10">
        <f t="shared" si="21"/>
        <v>1490.143597739748</v>
      </c>
    </row>
    <row r="66" spans="1:17" x14ac:dyDescent="0.25">
      <c r="F66" s="4"/>
      <c r="G66" s="4"/>
      <c r="H66" s="4"/>
      <c r="I66" s="4"/>
      <c r="J66" s="4"/>
      <c r="K66" s="4"/>
      <c r="L66" s="4"/>
      <c r="M66" s="4"/>
      <c r="N66" s="4"/>
      <c r="O66" s="4"/>
      <c r="P66" s="4"/>
    </row>
    <row r="67" spans="1:17" x14ac:dyDescent="0.25">
      <c r="A67" s="1" t="s">
        <v>73</v>
      </c>
      <c r="F67" s="4">
        <v>549.56799999999998</v>
      </c>
      <c r="G67" s="4">
        <v>548.53899999999999</v>
      </c>
      <c r="H67" s="4">
        <v>710.41600000000005</v>
      </c>
      <c r="I67" s="4">
        <v>797.87900000000002</v>
      </c>
      <c r="J67" s="4">
        <v>890.46</v>
      </c>
      <c r="K67" s="4">
        <v>1042.7370000000001</v>
      </c>
      <c r="L67" s="4">
        <v>1080.3889999999999</v>
      </c>
      <c r="M67" s="4">
        <v>1093.992</v>
      </c>
      <c r="N67" s="4">
        <v>1225.713</v>
      </c>
      <c r="O67" s="4">
        <v>1343.441</v>
      </c>
      <c r="P67" s="4"/>
    </row>
    <row r="69" spans="1:17" s="9" customFormat="1" x14ac:dyDescent="0.25">
      <c r="A69" s="9" t="s">
        <v>71</v>
      </c>
      <c r="F69" s="11">
        <v>14571.589</v>
      </c>
      <c r="G69" s="11">
        <v>15177.44</v>
      </c>
      <c r="H69" s="11">
        <v>15934.178</v>
      </c>
      <c r="I69" s="11">
        <v>16770.741999999998</v>
      </c>
      <c r="J69" s="11">
        <v>17692.171999999999</v>
      </c>
      <c r="K69" s="11">
        <v>18765.574000000001</v>
      </c>
      <c r="L69" s="11">
        <v>19879.715</v>
      </c>
      <c r="M69" s="11">
        <v>21011.704000000002</v>
      </c>
      <c r="N69" s="11">
        <v>22280.305</v>
      </c>
      <c r="O69" s="11">
        <v>23672.451000000001</v>
      </c>
      <c r="P69" s="11"/>
    </row>
    <row r="70" spans="1:17" x14ac:dyDescent="0.25">
      <c r="A70" s="1" t="s">
        <v>72</v>
      </c>
      <c r="G70" s="8">
        <f>G69-F69-G67</f>
        <v>57.31200000000058</v>
      </c>
      <c r="H70" s="8">
        <f t="shared" ref="H70:K70" si="22">H69-G69-H67</f>
        <v>46.321999999999321</v>
      </c>
      <c r="I70" s="8">
        <f t="shared" si="22"/>
        <v>38.684999999998468</v>
      </c>
      <c r="J70" s="8">
        <f t="shared" si="22"/>
        <v>30.970000000000255</v>
      </c>
      <c r="K70" s="8">
        <f t="shared" si="22"/>
        <v>30.665000000001783</v>
      </c>
      <c r="L70" s="8">
        <f>L69-K69-L67</f>
        <v>33.751999999999725</v>
      </c>
      <c r="M70" s="8">
        <f t="shared" ref="M70:O70" si="23">M69-L69-M67</f>
        <v>37.997000000001435</v>
      </c>
      <c r="N70" s="8">
        <f t="shared" si="23"/>
        <v>42.887999999998783</v>
      </c>
      <c r="O70" s="8">
        <f t="shared" si="23"/>
        <v>48.705000000000609</v>
      </c>
      <c r="P70" s="8"/>
    </row>
    <row r="71" spans="1:17" x14ac:dyDescent="0.25">
      <c r="P71" s="8"/>
    </row>
    <row r="72" spans="1:17" s="9" customFormat="1" x14ac:dyDescent="0.25">
      <c r="A72" s="9" t="s">
        <v>74</v>
      </c>
      <c r="F72" s="11">
        <f>F69+F65</f>
        <v>14720.724843074271</v>
      </c>
      <c r="G72" s="11">
        <f>F72+G67+G65+G70</f>
        <v>15494.463449497203</v>
      </c>
      <c r="H72" s="11">
        <f t="shared" ref="H72:O72" si="24">G72+H67+H65+H70</f>
        <v>16395.399283168779</v>
      </c>
      <c r="I72" s="11">
        <f t="shared" si="24"/>
        <v>17378.076229952465</v>
      </c>
      <c r="J72" s="11">
        <f t="shared" si="24"/>
        <v>18452.089159984727</v>
      </c>
      <c r="K72" s="11">
        <f t="shared" si="24"/>
        <v>19678.947509164671</v>
      </c>
      <c r="L72" s="11">
        <f t="shared" si="24"/>
        <v>20942.977169578466</v>
      </c>
      <c r="M72" s="11">
        <f t="shared" si="24"/>
        <v>22220.978394651316</v>
      </c>
      <c r="N72" s="11">
        <f t="shared" si="24"/>
        <v>23632.549851928521</v>
      </c>
      <c r="O72" s="11">
        <f t="shared" si="24"/>
        <v>25162.594597739746</v>
      </c>
      <c r="P72" s="11"/>
      <c r="Q72" s="11"/>
    </row>
    <row r="74" spans="1:17" s="6" customFormat="1" x14ac:dyDescent="0.25">
      <c r="E74" s="6" t="s">
        <v>8</v>
      </c>
      <c r="F74" s="7">
        <v>2.17</v>
      </c>
      <c r="G74" s="7">
        <v>2.39</v>
      </c>
      <c r="H74" s="7">
        <v>2.38</v>
      </c>
      <c r="I74" s="7">
        <v>2.42</v>
      </c>
      <c r="J74" s="7">
        <v>2.42</v>
      </c>
      <c r="K74" s="7">
        <v>2.41</v>
      </c>
      <c r="L74" s="7">
        <v>2.4</v>
      </c>
      <c r="M74" s="7">
        <v>2.41</v>
      </c>
      <c r="N74" s="7">
        <v>2.42</v>
      </c>
      <c r="O74" s="7">
        <v>2.4300000000000002</v>
      </c>
    </row>
    <row r="75" spans="1:17" s="6" customFormat="1" x14ac:dyDescent="0.25">
      <c r="F75" s="7"/>
      <c r="G75" s="7"/>
      <c r="H75" s="7"/>
      <c r="I75" s="7"/>
      <c r="J75" s="7"/>
      <c r="K75" s="7"/>
      <c r="L75" s="7"/>
      <c r="M75" s="7"/>
      <c r="N75" s="7"/>
      <c r="O75" s="7"/>
    </row>
    <row r="76" spans="1:17" x14ac:dyDescent="0.25">
      <c r="E76" s="1" t="s">
        <v>14</v>
      </c>
      <c r="F76" s="1">
        <v>4.3</v>
      </c>
      <c r="G76" s="1">
        <v>4.3</v>
      </c>
      <c r="H76" s="1">
        <v>3.9</v>
      </c>
      <c r="I76" s="1">
        <v>3.8</v>
      </c>
      <c r="J76" s="1">
        <v>4.0999999999999996</v>
      </c>
      <c r="K76" s="1">
        <v>4.0999999999999996</v>
      </c>
      <c r="L76" s="1">
        <v>4.0999999999999996</v>
      </c>
      <c r="M76" s="1">
        <v>4.0999999999999996</v>
      </c>
      <c r="N76" s="1">
        <v>4.0999999999999996</v>
      </c>
      <c r="O76" s="1">
        <v>4.0999999999999996</v>
      </c>
    </row>
  </sheetData>
  <hyperlinks>
    <hyperlink ref="D8" r:id="rId1"/>
    <hyperlink ref="D9" r:id="rId2"/>
    <hyperlink ref="D16" r:id="rId3"/>
    <hyperlink ref="D17" r:id="rId4"/>
    <hyperlink ref="D28" r:id="rId5"/>
    <hyperlink ref="D29" r:id="rId6"/>
    <hyperlink ref="D30" r:id="rId7"/>
    <hyperlink ref="D31" r:id="rId8"/>
    <hyperlink ref="D34" r:id="rId9"/>
    <hyperlink ref="E34" r:id="rId10"/>
    <hyperlink ref="E17" r:id="rId11" display="https://www.congress.gov/bill/114th-congress/house-bill/3337/text"/>
    <hyperlink ref="D37" r:id="rId12"/>
    <hyperlink ref="E40" r:id="rId13"/>
    <hyperlink ref="D40" r:id="rId14"/>
    <hyperlink ref="D46" r:id="rId15"/>
    <hyperlink ref="D49" r:id="rId16"/>
    <hyperlink ref="D50" r:id="rId17"/>
    <hyperlink ref="D43" r:id="rId18"/>
    <hyperlink ref="D57" r:id="rId19"/>
    <hyperlink ref="D58" r:id="rId20"/>
    <hyperlink ref="E57" r:id="rId21"/>
    <hyperlink ref="E58" r:id="rId22"/>
    <hyperlink ref="E37" r:id="rId23"/>
    <hyperlink ref="E43" r:id="rId24"/>
    <hyperlink ref="E46" r:id="rId25"/>
    <hyperlink ref="E49" r:id="rId26"/>
    <hyperlink ref="E50" r:id="rId27"/>
    <hyperlink ref="D13" r:id="rId28"/>
    <hyperlink ref="E13" r:id="rId29" display="https://www.americanactionforum.org/insight/clintons-400-billion-shell-game/"/>
    <hyperlink ref="D23" r:id="rId30"/>
    <hyperlink ref="E23" r:id="rId31" display="https://www.hillaryclinton.com/briefing/factsheets/2015/08/14/two-generation-approach/"/>
    <hyperlink ref="E25" r:id="rId32" display="https://www.washingtonpost.com/news/post-politics/wp/2016/07/06/clinton-seeks-young-voters-with-wider-debt-free-college-plan/"/>
    <hyperlink ref="D20" r:id="rId33"/>
    <hyperlink ref="E20" r:id="rId34"/>
    <hyperlink ref="D5" r:id="rId35"/>
    <hyperlink ref="E5" r:id="rId36"/>
  </hyperlinks>
  <pageMargins left="0.7" right="0.7" top="0.75" bottom="0.75" header="0.3" footer="0.3"/>
  <pageSetup orientation="portrait" r:id="rId37"/>
  <ignoredErrors>
    <ignoredError sqref="G9:O9 G24:O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vt:lpstr>
    </vt:vector>
  </TitlesOfParts>
  <Company>CBO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Gordon Gray</cp:lastModifiedBy>
  <cp:lastPrinted>2016-07-29T17:05:33Z</cp:lastPrinted>
  <dcterms:created xsi:type="dcterms:W3CDTF">2014-01-30T23:09:06Z</dcterms:created>
  <dcterms:modified xsi:type="dcterms:W3CDTF">2016-08-15T18:31:59Z</dcterms:modified>
</cp:coreProperties>
</file>